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gitana-cie\Desktop\"/>
    </mc:Choice>
  </mc:AlternateContent>
  <bookViews>
    <workbookView xWindow="0" yWindow="0" windowWidth="28800" windowHeight="12000" tabRatio="907" activeTab="1"/>
  </bookViews>
  <sheets>
    <sheet name="pildymo instrukcija" sheetId="1" r:id="rId1"/>
    <sheet name="Suvestine" sheetId="15" r:id="rId2"/>
    <sheet name="1" sheetId="3" r:id="rId3"/>
    <sheet name="2" sheetId="16" r:id="rId4"/>
    <sheet name="3" sheetId="17" r:id="rId5"/>
    <sheet name="4" sheetId="18" r:id="rId6"/>
    <sheet name="5" sheetId="19" r:id="rId7"/>
    <sheet name="6" sheetId="20" r:id="rId8"/>
    <sheet name="7" sheetId="21" r:id="rId9"/>
    <sheet name="8" sheetId="22" r:id="rId10"/>
    <sheet name="9" sheetId="23" r:id="rId11"/>
    <sheet name="10" sheetId="24" r:id="rId12"/>
    <sheet name="11" sheetId="43" r:id="rId13"/>
    <sheet name="12" sheetId="44" r:id="rId14"/>
    <sheet name="13" sheetId="45" r:id="rId15"/>
    <sheet name="14" sheetId="46" r:id="rId16"/>
    <sheet name="15" sheetId="47" r:id="rId17"/>
    <sheet name="16" sheetId="33" r:id="rId18"/>
    <sheet name="17" sheetId="34" r:id="rId19"/>
    <sheet name="18" sheetId="30" r:id="rId20"/>
    <sheet name="19" sheetId="35" r:id="rId21"/>
    <sheet name="20" sheetId="36" r:id="rId22"/>
    <sheet name="pagalbDU" sheetId="13" state="hidden" r:id="rId23"/>
    <sheet name="pagalPROC" sheetId="14" state="hidden" r:id="rId2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8" i="47" l="1"/>
  <c r="J69" i="47"/>
  <c r="J70" i="47"/>
  <c r="J71" i="47"/>
  <c r="J72" i="47"/>
  <c r="J73" i="47"/>
  <c r="J74" i="47"/>
  <c r="J75" i="47"/>
  <c r="J76" i="47"/>
  <c r="J77" i="47"/>
  <c r="J78" i="47"/>
  <c r="J79" i="47"/>
  <c r="J80" i="47"/>
  <c r="J81" i="47"/>
  <c r="J82" i="47"/>
  <c r="J83" i="47"/>
  <c r="J84" i="47"/>
  <c r="J85" i="47"/>
  <c r="J86" i="47"/>
  <c r="J87" i="47"/>
  <c r="J88" i="47"/>
  <c r="J89" i="47"/>
  <c r="J90" i="47"/>
  <c r="J91" i="47"/>
  <c r="J92" i="47"/>
  <c r="J93" i="47"/>
  <c r="J94" i="47"/>
  <c r="J95" i="47"/>
  <c r="J96" i="47"/>
  <c r="J97" i="47"/>
  <c r="J98" i="47"/>
  <c r="J99" i="47"/>
  <c r="J100" i="47"/>
  <c r="J101" i="47"/>
  <c r="J102" i="47"/>
  <c r="J103" i="47"/>
  <c r="J104" i="47"/>
  <c r="J105" i="47"/>
  <c r="J106" i="47"/>
  <c r="J107" i="47"/>
  <c r="J108" i="47"/>
  <c r="J109" i="47"/>
  <c r="J110" i="47"/>
  <c r="J111" i="47"/>
  <c r="J112" i="47"/>
  <c r="J113" i="47"/>
  <c r="J114" i="47"/>
  <c r="J115" i="47"/>
  <c r="J116" i="47"/>
  <c r="J67" i="47"/>
  <c r="J68" i="46"/>
  <c r="J69" i="46"/>
  <c r="J70" i="46"/>
  <c r="J71" i="46"/>
  <c r="J72" i="46"/>
  <c r="J73" i="46"/>
  <c r="J74" i="46"/>
  <c r="J75" i="46"/>
  <c r="J76" i="46"/>
  <c r="J77" i="46"/>
  <c r="J78" i="46"/>
  <c r="J79" i="46"/>
  <c r="J80" i="46"/>
  <c r="J81" i="46"/>
  <c r="J82" i="46"/>
  <c r="J83" i="46"/>
  <c r="J84" i="46"/>
  <c r="J85" i="46"/>
  <c r="J86" i="46"/>
  <c r="J87" i="46"/>
  <c r="J88" i="46"/>
  <c r="J89" i="46"/>
  <c r="J90" i="46"/>
  <c r="J91" i="46"/>
  <c r="J92" i="46"/>
  <c r="J93" i="46"/>
  <c r="J94" i="46"/>
  <c r="J95" i="46"/>
  <c r="J96" i="46"/>
  <c r="J97" i="46"/>
  <c r="J98" i="46"/>
  <c r="J99" i="46"/>
  <c r="J100" i="46"/>
  <c r="J101" i="46"/>
  <c r="J102" i="46"/>
  <c r="J103" i="46"/>
  <c r="J104" i="46"/>
  <c r="J105" i="46"/>
  <c r="J106" i="46"/>
  <c r="J107" i="46"/>
  <c r="J108" i="46"/>
  <c r="J109" i="46"/>
  <c r="J110" i="46"/>
  <c r="J111" i="46"/>
  <c r="J112" i="46"/>
  <c r="J113" i="46"/>
  <c r="J114" i="46"/>
  <c r="J115" i="46"/>
  <c r="J116" i="46"/>
  <c r="J67" i="46"/>
  <c r="J68" i="45"/>
  <c r="J69" i="45"/>
  <c r="J70" i="45"/>
  <c r="J71" i="45"/>
  <c r="J72" i="45"/>
  <c r="J73" i="45"/>
  <c r="J74" i="45"/>
  <c r="J75" i="45"/>
  <c r="J76" i="45"/>
  <c r="J77" i="45"/>
  <c r="J78" i="45"/>
  <c r="J79" i="45"/>
  <c r="J80" i="45"/>
  <c r="J81" i="45"/>
  <c r="J82" i="45"/>
  <c r="J83" i="45"/>
  <c r="J84" i="45"/>
  <c r="J85" i="45"/>
  <c r="J86" i="45"/>
  <c r="J87" i="45"/>
  <c r="J88" i="45"/>
  <c r="J89" i="45"/>
  <c r="J90" i="45"/>
  <c r="J91" i="45"/>
  <c r="J92" i="45"/>
  <c r="J93" i="45"/>
  <c r="J94" i="45"/>
  <c r="J95" i="45"/>
  <c r="J96" i="45"/>
  <c r="J97" i="45"/>
  <c r="J98" i="45"/>
  <c r="J99" i="45"/>
  <c r="J100" i="45"/>
  <c r="J101" i="45"/>
  <c r="J102" i="45"/>
  <c r="J103" i="45"/>
  <c r="J104" i="45"/>
  <c r="J105" i="45"/>
  <c r="J106" i="45"/>
  <c r="J107" i="45"/>
  <c r="J108" i="45"/>
  <c r="J109" i="45"/>
  <c r="J110" i="45"/>
  <c r="J111" i="45"/>
  <c r="J112" i="45"/>
  <c r="J113" i="45"/>
  <c r="J114" i="45"/>
  <c r="J115" i="45"/>
  <c r="J116" i="45"/>
  <c r="J67" i="45"/>
  <c r="J68" i="44"/>
  <c r="J69" i="44"/>
  <c r="J70" i="44"/>
  <c r="J71" i="44"/>
  <c r="J72" i="44"/>
  <c r="J73" i="44"/>
  <c r="J74" i="44"/>
  <c r="J75" i="44"/>
  <c r="J76" i="44"/>
  <c r="J77" i="44"/>
  <c r="J78" i="44"/>
  <c r="J79" i="44"/>
  <c r="J80" i="44"/>
  <c r="J81" i="44"/>
  <c r="J82" i="44"/>
  <c r="J83" i="44"/>
  <c r="J84" i="44"/>
  <c r="J85" i="44"/>
  <c r="J86" i="44"/>
  <c r="J87" i="44"/>
  <c r="J88" i="44"/>
  <c r="J89" i="44"/>
  <c r="J90" i="44"/>
  <c r="J91" i="44"/>
  <c r="J92" i="44"/>
  <c r="J93" i="44"/>
  <c r="J94" i="44"/>
  <c r="J95" i="44"/>
  <c r="J96" i="44"/>
  <c r="J97" i="44"/>
  <c r="J98" i="44"/>
  <c r="J99" i="44"/>
  <c r="J100" i="44"/>
  <c r="J101" i="44"/>
  <c r="J102" i="44"/>
  <c r="J103" i="44"/>
  <c r="J104" i="44"/>
  <c r="J105" i="44"/>
  <c r="J106" i="44"/>
  <c r="J107" i="44"/>
  <c r="J108" i="44"/>
  <c r="J109" i="44"/>
  <c r="J110" i="44"/>
  <c r="J111" i="44"/>
  <c r="J112" i="44"/>
  <c r="J113" i="44"/>
  <c r="J114" i="44"/>
  <c r="J115" i="44"/>
  <c r="J116" i="44"/>
  <c r="J67" i="44"/>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105" i="43"/>
  <c r="J106" i="43"/>
  <c r="J107" i="43"/>
  <c r="J108" i="43"/>
  <c r="J109" i="43"/>
  <c r="J110" i="43"/>
  <c r="J111" i="43"/>
  <c r="J112" i="43"/>
  <c r="J113" i="43"/>
  <c r="J114" i="43"/>
  <c r="J115" i="43"/>
  <c r="J116" i="43"/>
  <c r="J67" i="43"/>
  <c r="J68" i="24"/>
  <c r="J69" i="24"/>
  <c r="J70" i="24"/>
  <c r="J71" i="24"/>
  <c r="J72" i="24"/>
  <c r="J73" i="24"/>
  <c r="J74" i="24"/>
  <c r="J75" i="24"/>
  <c r="J76" i="24"/>
  <c r="J77" i="24"/>
  <c r="J78" i="24"/>
  <c r="J79" i="24"/>
  <c r="J80" i="24"/>
  <c r="J81" i="24"/>
  <c r="J82" i="24"/>
  <c r="J83" i="24"/>
  <c r="J84" i="24"/>
  <c r="J85" i="24"/>
  <c r="J86" i="24"/>
  <c r="J87" i="24"/>
  <c r="J88" i="24"/>
  <c r="J89" i="24"/>
  <c r="J90" i="24"/>
  <c r="J91" i="24"/>
  <c r="J92" i="24"/>
  <c r="J93" i="24"/>
  <c r="J94" i="24"/>
  <c r="J95" i="24"/>
  <c r="J96" i="24"/>
  <c r="J97" i="24"/>
  <c r="J98" i="24"/>
  <c r="J99" i="24"/>
  <c r="J100" i="24"/>
  <c r="J101" i="24"/>
  <c r="J102" i="24"/>
  <c r="J103" i="24"/>
  <c r="J104" i="24"/>
  <c r="J105" i="24"/>
  <c r="J106" i="24"/>
  <c r="J107" i="24"/>
  <c r="J108" i="24"/>
  <c r="J109" i="24"/>
  <c r="J110" i="24"/>
  <c r="J111" i="24"/>
  <c r="J112" i="24"/>
  <c r="J113" i="24"/>
  <c r="J114" i="24"/>
  <c r="J115" i="24"/>
  <c r="J116" i="24"/>
  <c r="J67" i="24"/>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J115" i="23"/>
  <c r="J116" i="23"/>
  <c r="J67" i="23"/>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67" i="22"/>
  <c r="J68" i="21"/>
  <c r="J69" i="21"/>
  <c r="J70" i="21"/>
  <c r="J71" i="21"/>
  <c r="J72" i="21"/>
  <c r="J73" i="21"/>
  <c r="J74" i="21"/>
  <c r="J75" i="21"/>
  <c r="J76" i="21"/>
  <c r="J77" i="21"/>
  <c r="J78" i="21"/>
  <c r="J79" i="21"/>
  <c r="J80" i="21"/>
  <c r="J81" i="21"/>
  <c r="J82" i="21"/>
  <c r="J83" i="21"/>
  <c r="J84" i="21"/>
  <c r="J85" i="21"/>
  <c r="J86" i="21"/>
  <c r="J87" i="21"/>
  <c r="J88" i="21"/>
  <c r="J89" i="21"/>
  <c r="J90" i="21"/>
  <c r="J91" i="21"/>
  <c r="J92" i="21"/>
  <c r="J93" i="21"/>
  <c r="J94" i="21"/>
  <c r="J95" i="21"/>
  <c r="J96" i="21"/>
  <c r="J97" i="21"/>
  <c r="J98" i="21"/>
  <c r="J99" i="21"/>
  <c r="J100" i="21"/>
  <c r="J101" i="21"/>
  <c r="J102" i="21"/>
  <c r="J103" i="21"/>
  <c r="J104" i="21"/>
  <c r="J105" i="21"/>
  <c r="J106" i="21"/>
  <c r="J107" i="21"/>
  <c r="J108" i="21"/>
  <c r="J109" i="21"/>
  <c r="J110" i="21"/>
  <c r="J111" i="21"/>
  <c r="J112" i="21"/>
  <c r="J113" i="21"/>
  <c r="J114" i="21"/>
  <c r="J115" i="21"/>
  <c r="J116" i="21"/>
  <c r="J67" i="21"/>
  <c r="J68" i="20"/>
  <c r="J69" i="20"/>
  <c r="J70" i="20"/>
  <c r="J71" i="20"/>
  <c r="J72" i="20"/>
  <c r="J73" i="20"/>
  <c r="J74" i="20"/>
  <c r="J75" i="20"/>
  <c r="J76" i="20"/>
  <c r="J77" i="20"/>
  <c r="J78" i="20"/>
  <c r="J79" i="20"/>
  <c r="J80" i="20"/>
  <c r="J81" i="20"/>
  <c r="J82" i="20"/>
  <c r="J83" i="20"/>
  <c r="J84" i="20"/>
  <c r="J85" i="20"/>
  <c r="J86" i="20"/>
  <c r="J87" i="20"/>
  <c r="J88" i="20"/>
  <c r="J89" i="20"/>
  <c r="J90" i="20"/>
  <c r="J91" i="20"/>
  <c r="J92" i="20"/>
  <c r="J93" i="20"/>
  <c r="J94" i="20"/>
  <c r="J95" i="20"/>
  <c r="J96" i="20"/>
  <c r="J97" i="20"/>
  <c r="J98" i="20"/>
  <c r="J99" i="20"/>
  <c r="J100" i="20"/>
  <c r="J101" i="20"/>
  <c r="J102" i="20"/>
  <c r="J103" i="20"/>
  <c r="J104" i="20"/>
  <c r="J105" i="20"/>
  <c r="J106" i="20"/>
  <c r="J107" i="20"/>
  <c r="J108" i="20"/>
  <c r="J109" i="20"/>
  <c r="J110" i="20"/>
  <c r="J111" i="20"/>
  <c r="J112" i="20"/>
  <c r="J113" i="20"/>
  <c r="J114" i="20"/>
  <c r="J115" i="20"/>
  <c r="J116" i="20"/>
  <c r="J67" i="20"/>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J103" i="19"/>
  <c r="J104" i="19"/>
  <c r="J105" i="19"/>
  <c r="J106" i="19"/>
  <c r="J107" i="19"/>
  <c r="J108" i="19"/>
  <c r="J109" i="19"/>
  <c r="J110" i="19"/>
  <c r="J111" i="19"/>
  <c r="J112" i="19"/>
  <c r="J113" i="19"/>
  <c r="J114" i="19"/>
  <c r="J115" i="19"/>
  <c r="J116" i="19"/>
  <c r="J67" i="19"/>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67" i="18"/>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J100" i="17"/>
  <c r="J101" i="17"/>
  <c r="J102" i="17"/>
  <c r="J103" i="17"/>
  <c r="J104" i="17"/>
  <c r="J105" i="17"/>
  <c r="J106" i="17"/>
  <c r="J107" i="17"/>
  <c r="J108" i="17"/>
  <c r="J109" i="17"/>
  <c r="J110" i="17"/>
  <c r="J111" i="17"/>
  <c r="J112" i="17"/>
  <c r="J113" i="17"/>
  <c r="J114" i="17"/>
  <c r="J115" i="17"/>
  <c r="J116" i="17"/>
  <c r="J67" i="17"/>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J111" i="16"/>
  <c r="J112" i="16"/>
  <c r="J113" i="16"/>
  <c r="J114" i="16"/>
  <c r="J115" i="16"/>
  <c r="J116" i="16"/>
  <c r="J67" i="16"/>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67" i="3"/>
  <c r="J116" i="36" l="1"/>
  <c r="J115" i="36"/>
  <c r="J114" i="36"/>
  <c r="J113" i="36"/>
  <c r="J112" i="36"/>
  <c r="J111" i="36"/>
  <c r="J110" i="36"/>
  <c r="J109" i="36"/>
  <c r="J108" i="36"/>
  <c r="J107" i="36"/>
  <c r="J106" i="36"/>
  <c r="J105" i="36"/>
  <c r="J104" i="36"/>
  <c r="J103" i="36"/>
  <c r="J102" i="36"/>
  <c r="J101" i="36"/>
  <c r="J100" i="36"/>
  <c r="J99" i="36"/>
  <c r="J98" i="36"/>
  <c r="J97" i="36"/>
  <c r="J96" i="36"/>
  <c r="J95" i="36"/>
  <c r="J94" i="36"/>
  <c r="J93" i="36"/>
  <c r="J92" i="36"/>
  <c r="J91" i="36"/>
  <c r="J90" i="36"/>
  <c r="J89" i="36"/>
  <c r="J88" i="36"/>
  <c r="J87" i="36"/>
  <c r="J86" i="36"/>
  <c r="J85" i="36"/>
  <c r="J84" i="36"/>
  <c r="J83" i="36"/>
  <c r="J82" i="36"/>
  <c r="J81" i="36"/>
  <c r="J80" i="36"/>
  <c r="J79" i="36"/>
  <c r="J78" i="36"/>
  <c r="J77" i="36"/>
  <c r="J76" i="36"/>
  <c r="J75" i="36"/>
  <c r="J74" i="36"/>
  <c r="J73" i="36"/>
  <c r="J72" i="36"/>
  <c r="J71" i="36"/>
  <c r="J70" i="36"/>
  <c r="J69" i="36"/>
  <c r="J68" i="36"/>
  <c r="J67" i="36"/>
  <c r="J116" i="35"/>
  <c r="J115" i="35"/>
  <c r="J114" i="35"/>
  <c r="J113" i="35"/>
  <c r="J112" i="35"/>
  <c r="J111" i="35"/>
  <c r="J110" i="35"/>
  <c r="J109" i="35"/>
  <c r="J108" i="35"/>
  <c r="J107" i="35"/>
  <c r="J106" i="35"/>
  <c r="J105" i="35"/>
  <c r="J104" i="35"/>
  <c r="J103" i="35"/>
  <c r="J102" i="35"/>
  <c r="J101" i="35"/>
  <c r="J100" i="35"/>
  <c r="J99" i="35"/>
  <c r="J98" i="35"/>
  <c r="J97" i="35"/>
  <c r="J96" i="35"/>
  <c r="J95" i="35"/>
  <c r="J94" i="35"/>
  <c r="J93" i="35"/>
  <c r="J92" i="35"/>
  <c r="J91" i="35"/>
  <c r="J90" i="35"/>
  <c r="J89" i="35"/>
  <c r="J88" i="35"/>
  <c r="J87" i="35"/>
  <c r="J86" i="35"/>
  <c r="J85" i="35"/>
  <c r="J84" i="35"/>
  <c r="J83" i="35"/>
  <c r="J82" i="35"/>
  <c r="J81" i="35"/>
  <c r="J80" i="35"/>
  <c r="J79" i="35"/>
  <c r="J78" i="35"/>
  <c r="J77" i="35"/>
  <c r="J76" i="35"/>
  <c r="J75" i="35"/>
  <c r="J74" i="35"/>
  <c r="J73" i="35"/>
  <c r="J72" i="35"/>
  <c r="J71" i="35"/>
  <c r="J70" i="35"/>
  <c r="J69" i="35"/>
  <c r="J68" i="35"/>
  <c r="J67" i="35"/>
  <c r="J116" i="30"/>
  <c r="J115" i="30"/>
  <c r="J114" i="30"/>
  <c r="J113" i="30"/>
  <c r="J112" i="30"/>
  <c r="J111" i="30"/>
  <c r="J110" i="30"/>
  <c r="J109" i="30"/>
  <c r="J108" i="30"/>
  <c r="J107" i="30"/>
  <c r="J106" i="30"/>
  <c r="J105" i="30"/>
  <c r="J104" i="30"/>
  <c r="J103" i="30"/>
  <c r="J102" i="30"/>
  <c r="J101" i="30"/>
  <c r="J100" i="30"/>
  <c r="J99" i="30"/>
  <c r="J98" i="30"/>
  <c r="J97" i="30"/>
  <c r="J96" i="30"/>
  <c r="J95" i="30"/>
  <c r="J94" i="30"/>
  <c r="J93" i="30"/>
  <c r="J92" i="30"/>
  <c r="J91" i="30"/>
  <c r="J90" i="30"/>
  <c r="J89" i="30"/>
  <c r="J88" i="30"/>
  <c r="J87" i="30"/>
  <c r="J86" i="30"/>
  <c r="J85" i="30"/>
  <c r="J84" i="30"/>
  <c r="J83" i="30"/>
  <c r="J82" i="30"/>
  <c r="J81" i="30"/>
  <c r="J80" i="30"/>
  <c r="J79" i="30"/>
  <c r="J78" i="30"/>
  <c r="J77" i="30"/>
  <c r="J76" i="30"/>
  <c r="J75" i="30"/>
  <c r="J74" i="30"/>
  <c r="J73" i="30"/>
  <c r="J72" i="30"/>
  <c r="J71" i="30"/>
  <c r="J70" i="30"/>
  <c r="J69" i="30"/>
  <c r="J68" i="30"/>
  <c r="J67" i="30"/>
  <c r="J116" i="34"/>
  <c r="J115" i="34"/>
  <c r="J114" i="34"/>
  <c r="J113" i="34"/>
  <c r="J112" i="34"/>
  <c r="J111" i="34"/>
  <c r="J110" i="34"/>
  <c r="J109" i="34"/>
  <c r="J108" i="34"/>
  <c r="J107" i="34"/>
  <c r="J106" i="34"/>
  <c r="J105" i="34"/>
  <c r="J104" i="34"/>
  <c r="J103" i="34"/>
  <c r="J102" i="34"/>
  <c r="J101" i="34"/>
  <c r="J100" i="34"/>
  <c r="J99" i="34"/>
  <c r="J98" i="34"/>
  <c r="J97" i="34"/>
  <c r="J96" i="34"/>
  <c r="J95" i="34"/>
  <c r="J94" i="34"/>
  <c r="J93" i="34"/>
  <c r="J92" i="34"/>
  <c r="J91" i="34"/>
  <c r="J90" i="34"/>
  <c r="J89" i="34"/>
  <c r="J88" i="34"/>
  <c r="J87" i="34"/>
  <c r="J86" i="34"/>
  <c r="J85" i="34"/>
  <c r="J84" i="34"/>
  <c r="J83" i="34"/>
  <c r="J82" i="34"/>
  <c r="J81" i="34"/>
  <c r="J80" i="34"/>
  <c r="J79" i="34"/>
  <c r="J78" i="34"/>
  <c r="J77" i="34"/>
  <c r="J76" i="34"/>
  <c r="J75" i="34"/>
  <c r="J74" i="34"/>
  <c r="J73" i="34"/>
  <c r="J72" i="34"/>
  <c r="J71" i="34"/>
  <c r="J70" i="34"/>
  <c r="J69" i="34"/>
  <c r="J68" i="34"/>
  <c r="J67" i="34"/>
  <c r="J116" i="33"/>
  <c r="J115" i="33"/>
  <c r="J114" i="33"/>
  <c r="J113" i="33"/>
  <c r="J112" i="33"/>
  <c r="J111" i="33"/>
  <c r="J110" i="33"/>
  <c r="J109" i="33"/>
  <c r="J108" i="33"/>
  <c r="J107" i="33"/>
  <c r="J106" i="33"/>
  <c r="J105" i="33"/>
  <c r="J104" i="33"/>
  <c r="J103" i="33"/>
  <c r="J102" i="33"/>
  <c r="J101" i="33"/>
  <c r="J100" i="33"/>
  <c r="J99" i="33"/>
  <c r="J98" i="33"/>
  <c r="J97" i="33"/>
  <c r="J96" i="33"/>
  <c r="J95" i="33"/>
  <c r="J94" i="33"/>
  <c r="J93" i="33"/>
  <c r="J92" i="33"/>
  <c r="J91" i="33"/>
  <c r="J90" i="33"/>
  <c r="J89" i="33"/>
  <c r="J88" i="33"/>
  <c r="J87" i="33"/>
  <c r="J86" i="33"/>
  <c r="J85" i="33"/>
  <c r="J84" i="33"/>
  <c r="J83" i="33"/>
  <c r="J82" i="33"/>
  <c r="J81" i="33"/>
  <c r="J80" i="33"/>
  <c r="J79" i="33"/>
  <c r="J78" i="33"/>
  <c r="J77" i="33"/>
  <c r="J76" i="33"/>
  <c r="J75" i="33"/>
  <c r="J74" i="33"/>
  <c r="J73" i="33"/>
  <c r="J72" i="33"/>
  <c r="J71" i="33"/>
  <c r="J70" i="33"/>
  <c r="J69" i="33"/>
  <c r="J68" i="33"/>
  <c r="J67" i="33"/>
  <c r="E9" i="13" l="1"/>
  <c r="E8" i="13"/>
  <c r="E7" i="13"/>
  <c r="E6" i="13"/>
  <c r="G193" i="36" l="1"/>
  <c r="H193" i="36" s="1"/>
  <c r="G192" i="36"/>
  <c r="H192" i="36" s="1"/>
  <c r="G191" i="36"/>
  <c r="H191" i="36" s="1"/>
  <c r="G190" i="36"/>
  <c r="H190" i="36" s="1"/>
  <c r="G189" i="36"/>
  <c r="G187" i="36"/>
  <c r="H187" i="36" s="1"/>
  <c r="G186" i="36"/>
  <c r="H186" i="36" s="1"/>
  <c r="G185" i="36"/>
  <c r="H185" i="36" s="1"/>
  <c r="G184" i="36"/>
  <c r="H184" i="36" s="1"/>
  <c r="G183" i="36"/>
  <c r="H183" i="36" s="1"/>
  <c r="G182" i="36"/>
  <c r="H182" i="36" s="1"/>
  <c r="G181" i="36"/>
  <c r="G180" i="36"/>
  <c r="H180" i="36" s="1"/>
  <c r="G179" i="36"/>
  <c r="H179" i="36" s="1"/>
  <c r="G178" i="36"/>
  <c r="H178" i="36" s="1"/>
  <c r="G177" i="36"/>
  <c r="H177" i="36" s="1"/>
  <c r="G176" i="36"/>
  <c r="H176" i="36" s="1"/>
  <c r="G175" i="36"/>
  <c r="G173" i="36"/>
  <c r="H173" i="36" s="1"/>
  <c r="G172" i="36"/>
  <c r="H172" i="36" s="1"/>
  <c r="G171" i="36"/>
  <c r="H171" i="36" s="1"/>
  <c r="G170" i="36"/>
  <c r="H170" i="36" s="1"/>
  <c r="G169" i="36"/>
  <c r="H169" i="36" s="1"/>
  <c r="G168" i="36"/>
  <c r="H168" i="36" s="1"/>
  <c r="H167" i="36" s="1"/>
  <c r="G166" i="36"/>
  <c r="H166" i="36" s="1"/>
  <c r="G165" i="36"/>
  <c r="H165" i="36" s="1"/>
  <c r="G164" i="36"/>
  <c r="H164" i="36" s="1"/>
  <c r="G163" i="36"/>
  <c r="H163" i="36" s="1"/>
  <c r="G162" i="36"/>
  <c r="H162" i="36" s="1"/>
  <c r="G161" i="36"/>
  <c r="G159" i="36"/>
  <c r="H159" i="36" s="1"/>
  <c r="G158" i="36"/>
  <c r="H158" i="36" s="1"/>
  <c r="G157" i="36"/>
  <c r="H157" i="36" s="1"/>
  <c r="G156" i="36"/>
  <c r="H156" i="36" s="1"/>
  <c r="G155" i="36"/>
  <c r="H155" i="36" s="1"/>
  <c r="G154" i="36"/>
  <c r="H154" i="36" s="1"/>
  <c r="G152" i="36"/>
  <c r="H152" i="36" s="1"/>
  <c r="G151" i="36"/>
  <c r="H151" i="36" s="1"/>
  <c r="G150" i="36"/>
  <c r="H150" i="36" s="1"/>
  <c r="G149" i="36"/>
  <c r="H149" i="36" s="1"/>
  <c r="G148" i="36"/>
  <c r="H148" i="36" s="1"/>
  <c r="G147" i="36"/>
  <c r="G145" i="36"/>
  <c r="H145" i="36" s="1"/>
  <c r="G144" i="36"/>
  <c r="H144" i="36" s="1"/>
  <c r="G143" i="36"/>
  <c r="H143" i="36" s="1"/>
  <c r="G142" i="36"/>
  <c r="H142" i="36" s="1"/>
  <c r="G141" i="36"/>
  <c r="H141" i="36" s="1"/>
  <c r="G140" i="36"/>
  <c r="H140" i="36" s="1"/>
  <c r="G139" i="36"/>
  <c r="G138" i="36"/>
  <c r="H138" i="36" s="1"/>
  <c r="G137" i="36"/>
  <c r="H137" i="36" s="1"/>
  <c r="G136" i="36"/>
  <c r="H136" i="36" s="1"/>
  <c r="G135" i="36"/>
  <c r="H135" i="36" s="1"/>
  <c r="G134" i="36"/>
  <c r="H134" i="36" s="1"/>
  <c r="G133" i="36"/>
  <c r="G131" i="36"/>
  <c r="H131" i="36" s="1"/>
  <c r="G130" i="36"/>
  <c r="H130" i="36" s="1"/>
  <c r="G129" i="36"/>
  <c r="H129" i="36" s="1"/>
  <c r="G128" i="36"/>
  <c r="H128" i="36" s="1"/>
  <c r="G127" i="36"/>
  <c r="H127" i="36" s="1"/>
  <c r="G126" i="36"/>
  <c r="H126" i="36" s="1"/>
  <c r="G125" i="36"/>
  <c r="G124" i="36"/>
  <c r="H124" i="36" s="1"/>
  <c r="G123" i="36"/>
  <c r="H123" i="36" s="1"/>
  <c r="G122" i="36"/>
  <c r="H122" i="36" s="1"/>
  <c r="G121" i="36"/>
  <c r="H121" i="36" s="1"/>
  <c r="G120" i="36"/>
  <c r="H120" i="36" s="1"/>
  <c r="G119" i="36"/>
  <c r="G116" i="36"/>
  <c r="H116" i="36" s="1"/>
  <c r="G115" i="36"/>
  <c r="H115" i="36" s="1"/>
  <c r="H114" i="36"/>
  <c r="G114" i="36"/>
  <c r="G113" i="36"/>
  <c r="H113" i="36" s="1"/>
  <c r="G112" i="36"/>
  <c r="H112" i="36" s="1"/>
  <c r="G111" i="36"/>
  <c r="H111" i="36" s="1"/>
  <c r="H110" i="36"/>
  <c r="G110" i="36"/>
  <c r="G109" i="36"/>
  <c r="H109" i="36" s="1"/>
  <c r="G108" i="36"/>
  <c r="H108" i="36" s="1"/>
  <c r="G107" i="36"/>
  <c r="H107" i="36" s="1"/>
  <c r="H106" i="36"/>
  <c r="G106" i="36"/>
  <c r="G105" i="36"/>
  <c r="H105" i="36" s="1"/>
  <c r="G104" i="36"/>
  <c r="H104" i="36" s="1"/>
  <c r="G103" i="36"/>
  <c r="H103" i="36" s="1"/>
  <c r="H102" i="36"/>
  <c r="G102" i="36"/>
  <c r="G101" i="36"/>
  <c r="H101" i="36" s="1"/>
  <c r="G100" i="36"/>
  <c r="H100" i="36" s="1"/>
  <c r="G99" i="36"/>
  <c r="H99" i="36" s="1"/>
  <c r="H98" i="36"/>
  <c r="G98" i="36"/>
  <c r="G97" i="36"/>
  <c r="H97" i="36" s="1"/>
  <c r="G96" i="36"/>
  <c r="H96" i="36" s="1"/>
  <c r="G95" i="36"/>
  <c r="H95" i="36" s="1"/>
  <c r="H94" i="36"/>
  <c r="G94" i="36"/>
  <c r="G93" i="36"/>
  <c r="H93" i="36" s="1"/>
  <c r="G92" i="36"/>
  <c r="H92" i="36" s="1"/>
  <c r="G91" i="36"/>
  <c r="H91" i="36" s="1"/>
  <c r="H90" i="36"/>
  <c r="G90" i="36"/>
  <c r="G89" i="36"/>
  <c r="H89" i="36" s="1"/>
  <c r="G88" i="36"/>
  <c r="H88" i="36" s="1"/>
  <c r="G87" i="36"/>
  <c r="H87" i="36" s="1"/>
  <c r="H86" i="36"/>
  <c r="G86" i="36"/>
  <c r="G85" i="36"/>
  <c r="H85" i="36" s="1"/>
  <c r="G84" i="36"/>
  <c r="H84" i="36" s="1"/>
  <c r="G83" i="36"/>
  <c r="H83" i="36" s="1"/>
  <c r="H82" i="36"/>
  <c r="G82" i="36"/>
  <c r="G81" i="36"/>
  <c r="H81" i="36" s="1"/>
  <c r="G80" i="36"/>
  <c r="H80" i="36" s="1"/>
  <c r="G79" i="36"/>
  <c r="H79" i="36" s="1"/>
  <c r="H78" i="36"/>
  <c r="G78" i="36"/>
  <c r="G77" i="36"/>
  <c r="H77" i="36" s="1"/>
  <c r="G76" i="36"/>
  <c r="H76" i="36" s="1"/>
  <c r="G75" i="36"/>
  <c r="H75" i="36" s="1"/>
  <c r="H74" i="36"/>
  <c r="G74" i="36"/>
  <c r="G73" i="36"/>
  <c r="H73" i="36" s="1"/>
  <c r="G72" i="36"/>
  <c r="H72" i="36" s="1"/>
  <c r="G71" i="36"/>
  <c r="H71" i="36" s="1"/>
  <c r="H70" i="36"/>
  <c r="G70" i="36"/>
  <c r="G69" i="36"/>
  <c r="H69" i="36" s="1"/>
  <c r="G68" i="36"/>
  <c r="H68" i="36" s="1"/>
  <c r="G67" i="36"/>
  <c r="H67" i="36" s="1"/>
  <c r="G65" i="36"/>
  <c r="H65" i="36" s="1"/>
  <c r="G64" i="36"/>
  <c r="H64" i="36" s="1"/>
  <c r="G63" i="36"/>
  <c r="H63" i="36" s="1"/>
  <c r="G62" i="36"/>
  <c r="H62" i="36" s="1"/>
  <c r="G61" i="36"/>
  <c r="H61" i="36" s="1"/>
  <c r="G60" i="36"/>
  <c r="H60" i="36" s="1"/>
  <c r="G59" i="36"/>
  <c r="H59" i="36" s="1"/>
  <c r="G58" i="36"/>
  <c r="H58" i="36" s="1"/>
  <c r="G57" i="36"/>
  <c r="H57" i="36" s="1"/>
  <c r="G56" i="36"/>
  <c r="H56" i="36" s="1"/>
  <c r="G55" i="36"/>
  <c r="H55" i="36" s="1"/>
  <c r="G54" i="36"/>
  <c r="H54" i="36" s="1"/>
  <c r="G53" i="36"/>
  <c r="H53" i="36" s="1"/>
  <c r="G52" i="36"/>
  <c r="H52" i="36" s="1"/>
  <c r="G51" i="36"/>
  <c r="H51" i="36" s="1"/>
  <c r="G50" i="36"/>
  <c r="G49" i="36"/>
  <c r="H49" i="36" s="1"/>
  <c r="G48" i="36"/>
  <c r="H48" i="36" s="1"/>
  <c r="G47" i="36"/>
  <c r="H47" i="36" s="1"/>
  <c r="G46" i="36"/>
  <c r="H46" i="36" s="1"/>
  <c r="G45" i="36"/>
  <c r="H45" i="36" s="1"/>
  <c r="G44" i="36"/>
  <c r="H44" i="36" s="1"/>
  <c r="G43" i="36"/>
  <c r="H43" i="36" s="1"/>
  <c r="H42" i="36"/>
  <c r="G42" i="36"/>
  <c r="G41" i="36"/>
  <c r="H41" i="36" s="1"/>
  <c r="G40" i="36"/>
  <c r="G39" i="36" s="1"/>
  <c r="G37" i="36"/>
  <c r="H37" i="36" s="1"/>
  <c r="H36" i="36"/>
  <c r="G36" i="36"/>
  <c r="G35" i="36"/>
  <c r="H35" i="36" s="1"/>
  <c r="G34" i="36"/>
  <c r="H34" i="36" s="1"/>
  <c r="H32" i="36" s="1"/>
  <c r="G33" i="36"/>
  <c r="H33" i="36" s="1"/>
  <c r="G31" i="36"/>
  <c r="H31" i="36" s="1"/>
  <c r="G30" i="36"/>
  <c r="H30" i="36" s="1"/>
  <c r="G29" i="36"/>
  <c r="H29" i="36" s="1"/>
  <c r="H28" i="36"/>
  <c r="G28" i="36"/>
  <c r="G27" i="36"/>
  <c r="H27" i="36" s="1"/>
  <c r="G26" i="36"/>
  <c r="H26" i="36" s="1"/>
  <c r="G25" i="36"/>
  <c r="H25" i="36" s="1"/>
  <c r="G24" i="36"/>
  <c r="H24" i="36" s="1"/>
  <c r="G23" i="36"/>
  <c r="H23" i="36" s="1"/>
  <c r="G22" i="36"/>
  <c r="H22" i="36" s="1"/>
  <c r="G21" i="36"/>
  <c r="H21" i="36" s="1"/>
  <c r="H20" i="36"/>
  <c r="G20" i="36"/>
  <c r="G19" i="36"/>
  <c r="H19" i="36" s="1"/>
  <c r="G18" i="36"/>
  <c r="H18" i="36" s="1"/>
  <c r="G17" i="36"/>
  <c r="H17" i="36" s="1"/>
  <c r="G16" i="36"/>
  <c r="H16" i="36" s="1"/>
  <c r="G15" i="36"/>
  <c r="H15" i="36" s="1"/>
  <c r="G14" i="36"/>
  <c r="H14" i="36" s="1"/>
  <c r="G13" i="36"/>
  <c r="H13" i="36" s="1"/>
  <c r="H12" i="36"/>
  <c r="G12" i="36"/>
  <c r="G193" i="35"/>
  <c r="H193" i="35" s="1"/>
  <c r="G192" i="35"/>
  <c r="H192" i="35" s="1"/>
  <c r="G191" i="35"/>
  <c r="H191" i="35" s="1"/>
  <c r="G190" i="35"/>
  <c r="H190" i="35" s="1"/>
  <c r="G189" i="35"/>
  <c r="G187" i="35"/>
  <c r="H187" i="35" s="1"/>
  <c r="G186" i="35"/>
  <c r="H186" i="35" s="1"/>
  <c r="G185" i="35"/>
  <c r="H185" i="35" s="1"/>
  <c r="G184" i="35"/>
  <c r="H184" i="35" s="1"/>
  <c r="G183" i="35"/>
  <c r="H183" i="35" s="1"/>
  <c r="G182" i="35"/>
  <c r="H182" i="35" s="1"/>
  <c r="G181" i="35"/>
  <c r="G180" i="35"/>
  <c r="H180" i="35" s="1"/>
  <c r="G179" i="35"/>
  <c r="H179" i="35" s="1"/>
  <c r="G178" i="35"/>
  <c r="H178" i="35" s="1"/>
  <c r="G177" i="35"/>
  <c r="H177" i="35" s="1"/>
  <c r="G176" i="35"/>
  <c r="H176" i="35" s="1"/>
  <c r="G175" i="35"/>
  <c r="G173" i="35"/>
  <c r="H173" i="35" s="1"/>
  <c r="G172" i="35"/>
  <c r="H172" i="35" s="1"/>
  <c r="G171" i="35"/>
  <c r="H171" i="35" s="1"/>
  <c r="G170" i="35"/>
  <c r="H170" i="35" s="1"/>
  <c r="G169" i="35"/>
  <c r="H169" i="35" s="1"/>
  <c r="G168" i="35"/>
  <c r="H168" i="35" s="1"/>
  <c r="H167" i="35" s="1"/>
  <c r="G166" i="35"/>
  <c r="H166" i="35" s="1"/>
  <c r="G165" i="35"/>
  <c r="H165" i="35" s="1"/>
  <c r="G164" i="35"/>
  <c r="H164" i="35" s="1"/>
  <c r="G163" i="35"/>
  <c r="H163" i="35" s="1"/>
  <c r="G162" i="35"/>
  <c r="H162" i="35" s="1"/>
  <c r="G161" i="35"/>
  <c r="G159" i="35"/>
  <c r="H159" i="35" s="1"/>
  <c r="G158" i="35"/>
  <c r="H158" i="35" s="1"/>
  <c r="G157" i="35"/>
  <c r="H157" i="35" s="1"/>
  <c r="G156" i="35"/>
  <c r="H156" i="35" s="1"/>
  <c r="G155" i="35"/>
  <c r="H155" i="35" s="1"/>
  <c r="G154" i="35"/>
  <c r="H154" i="35" s="1"/>
  <c r="G152" i="35"/>
  <c r="H152" i="35" s="1"/>
  <c r="G151" i="35"/>
  <c r="H151" i="35" s="1"/>
  <c r="G150" i="35"/>
  <c r="H150" i="35" s="1"/>
  <c r="G149" i="35"/>
  <c r="H149" i="35" s="1"/>
  <c r="G148" i="35"/>
  <c r="H148" i="35" s="1"/>
  <c r="G147" i="35"/>
  <c r="G145" i="35"/>
  <c r="H145" i="35" s="1"/>
  <c r="G144" i="35"/>
  <c r="H144" i="35" s="1"/>
  <c r="G143" i="35"/>
  <c r="H143" i="35" s="1"/>
  <c r="G142" i="35"/>
  <c r="H142" i="35" s="1"/>
  <c r="G141" i="35"/>
  <c r="H141" i="35" s="1"/>
  <c r="G140" i="35"/>
  <c r="H140" i="35" s="1"/>
  <c r="G139" i="35"/>
  <c r="G138" i="35"/>
  <c r="H138" i="35" s="1"/>
  <c r="G137" i="35"/>
  <c r="H137" i="35" s="1"/>
  <c r="G136" i="35"/>
  <c r="H136" i="35" s="1"/>
  <c r="G135" i="35"/>
  <c r="H135" i="35" s="1"/>
  <c r="G134" i="35"/>
  <c r="H134" i="35" s="1"/>
  <c r="G133" i="35"/>
  <c r="G131" i="35"/>
  <c r="H131" i="35" s="1"/>
  <c r="G130" i="35"/>
  <c r="H130" i="35" s="1"/>
  <c r="G129" i="35"/>
  <c r="H129" i="35" s="1"/>
  <c r="G128" i="35"/>
  <c r="H128" i="35" s="1"/>
  <c r="G127" i="35"/>
  <c r="H127" i="35" s="1"/>
  <c r="G126" i="35"/>
  <c r="H126" i="35" s="1"/>
  <c r="G125" i="35"/>
  <c r="G124" i="35"/>
  <c r="H124" i="35" s="1"/>
  <c r="G123" i="35"/>
  <c r="H123" i="35" s="1"/>
  <c r="G122" i="35"/>
  <c r="H122" i="35" s="1"/>
  <c r="G121" i="35"/>
  <c r="H121" i="35" s="1"/>
  <c r="G120" i="35"/>
  <c r="H120" i="35" s="1"/>
  <c r="G119" i="35"/>
  <c r="G116" i="35"/>
  <c r="H116" i="35" s="1"/>
  <c r="G115" i="35"/>
  <c r="H115" i="35" s="1"/>
  <c r="H114" i="35"/>
  <c r="G114" i="35"/>
  <c r="G113" i="35"/>
  <c r="H113" i="35" s="1"/>
  <c r="G112" i="35"/>
  <c r="H112" i="35" s="1"/>
  <c r="G111" i="35"/>
  <c r="H111" i="35" s="1"/>
  <c r="H110" i="35"/>
  <c r="G110" i="35"/>
  <c r="G109" i="35"/>
  <c r="H109" i="35" s="1"/>
  <c r="G108" i="35"/>
  <c r="H108" i="35" s="1"/>
  <c r="G107" i="35"/>
  <c r="H107" i="35" s="1"/>
  <c r="H106" i="35"/>
  <c r="G106" i="35"/>
  <c r="G105" i="35"/>
  <c r="H105" i="35" s="1"/>
  <c r="G104" i="35"/>
  <c r="H104" i="35" s="1"/>
  <c r="G103" i="35"/>
  <c r="H103" i="35" s="1"/>
  <c r="H102" i="35"/>
  <c r="G102" i="35"/>
  <c r="G101" i="35"/>
  <c r="H101" i="35" s="1"/>
  <c r="G100" i="35"/>
  <c r="H100" i="35" s="1"/>
  <c r="G99" i="35"/>
  <c r="H99" i="35" s="1"/>
  <c r="H98" i="35"/>
  <c r="G98" i="35"/>
  <c r="G97" i="35"/>
  <c r="H97" i="35" s="1"/>
  <c r="G96" i="35"/>
  <c r="H96" i="35" s="1"/>
  <c r="G95" i="35"/>
  <c r="H95" i="35" s="1"/>
  <c r="H94" i="35"/>
  <c r="G94" i="35"/>
  <c r="G93" i="35"/>
  <c r="H93" i="35" s="1"/>
  <c r="G92" i="35"/>
  <c r="H92" i="35" s="1"/>
  <c r="G91" i="35"/>
  <c r="H91" i="35" s="1"/>
  <c r="H90" i="35"/>
  <c r="G90" i="35"/>
  <c r="G89" i="35"/>
  <c r="H89" i="35" s="1"/>
  <c r="G88" i="35"/>
  <c r="H88" i="35" s="1"/>
  <c r="G87" i="35"/>
  <c r="H87" i="35" s="1"/>
  <c r="H86" i="35"/>
  <c r="G86" i="35"/>
  <c r="G85" i="35"/>
  <c r="H85" i="35" s="1"/>
  <c r="G84" i="35"/>
  <c r="H84" i="35" s="1"/>
  <c r="G83" i="35"/>
  <c r="H83" i="35" s="1"/>
  <c r="H82" i="35"/>
  <c r="G82" i="35"/>
  <c r="G81" i="35"/>
  <c r="H81" i="35" s="1"/>
  <c r="G80" i="35"/>
  <c r="H80" i="35" s="1"/>
  <c r="G79" i="35"/>
  <c r="H79" i="35" s="1"/>
  <c r="H78" i="35"/>
  <c r="G78" i="35"/>
  <c r="G77" i="35"/>
  <c r="H77" i="35" s="1"/>
  <c r="G76" i="35"/>
  <c r="H76" i="35" s="1"/>
  <c r="G75" i="35"/>
  <c r="H75" i="35" s="1"/>
  <c r="H74" i="35"/>
  <c r="G74" i="35"/>
  <c r="G73" i="35"/>
  <c r="H73" i="35" s="1"/>
  <c r="G72" i="35"/>
  <c r="H72" i="35" s="1"/>
  <c r="G71" i="35"/>
  <c r="H71" i="35" s="1"/>
  <c r="H70" i="35"/>
  <c r="G70" i="35"/>
  <c r="G69" i="35"/>
  <c r="H69" i="35" s="1"/>
  <c r="G68" i="35"/>
  <c r="H68" i="35" s="1"/>
  <c r="G67" i="35"/>
  <c r="H67" i="35" s="1"/>
  <c r="G66" i="35"/>
  <c r="G65" i="35"/>
  <c r="H65" i="35" s="1"/>
  <c r="G64" i="35"/>
  <c r="H64" i="35" s="1"/>
  <c r="G63" i="35"/>
  <c r="H63" i="35" s="1"/>
  <c r="G62" i="35"/>
  <c r="H62" i="35" s="1"/>
  <c r="G61" i="35"/>
  <c r="H61" i="35" s="1"/>
  <c r="G60" i="35"/>
  <c r="H60" i="35" s="1"/>
  <c r="G59" i="35"/>
  <c r="H59" i="35" s="1"/>
  <c r="G58" i="35"/>
  <c r="H58" i="35" s="1"/>
  <c r="G57" i="35"/>
  <c r="H57" i="35" s="1"/>
  <c r="G56" i="35"/>
  <c r="H56" i="35" s="1"/>
  <c r="G55" i="35"/>
  <c r="H55" i="35" s="1"/>
  <c r="G54" i="35"/>
  <c r="H54" i="35" s="1"/>
  <c r="G53" i="35"/>
  <c r="H53" i="35" s="1"/>
  <c r="G52" i="35"/>
  <c r="H52" i="35" s="1"/>
  <c r="G51" i="35"/>
  <c r="H51" i="35" s="1"/>
  <c r="G50" i="35"/>
  <c r="G49" i="35"/>
  <c r="H49" i="35" s="1"/>
  <c r="G48" i="35"/>
  <c r="H48" i="35" s="1"/>
  <c r="G47" i="35"/>
  <c r="H47" i="35" s="1"/>
  <c r="G46" i="35"/>
  <c r="H46" i="35" s="1"/>
  <c r="G45" i="35"/>
  <c r="H45" i="35" s="1"/>
  <c r="G44" i="35"/>
  <c r="H44" i="35" s="1"/>
  <c r="G43" i="35"/>
  <c r="H43" i="35" s="1"/>
  <c r="H42" i="35"/>
  <c r="G42" i="35"/>
  <c r="G41" i="35"/>
  <c r="H41" i="35" s="1"/>
  <c r="G40" i="35"/>
  <c r="G39" i="35" s="1"/>
  <c r="G37" i="35"/>
  <c r="H37" i="35" s="1"/>
  <c r="H36" i="35"/>
  <c r="G36" i="35"/>
  <c r="G35" i="35"/>
  <c r="H35" i="35" s="1"/>
  <c r="G34" i="35"/>
  <c r="H34" i="35" s="1"/>
  <c r="H32" i="35" s="1"/>
  <c r="G33" i="35"/>
  <c r="H33" i="35" s="1"/>
  <c r="G31" i="35"/>
  <c r="H31" i="35" s="1"/>
  <c r="G30" i="35"/>
  <c r="H30" i="35" s="1"/>
  <c r="G29" i="35"/>
  <c r="H29" i="35" s="1"/>
  <c r="H28" i="35"/>
  <c r="G28" i="35"/>
  <c r="G27" i="35"/>
  <c r="H27" i="35" s="1"/>
  <c r="G26" i="35"/>
  <c r="H26" i="35" s="1"/>
  <c r="G25" i="35"/>
  <c r="H25" i="35" s="1"/>
  <c r="G24" i="35"/>
  <c r="H24" i="35" s="1"/>
  <c r="G23" i="35"/>
  <c r="H23" i="35" s="1"/>
  <c r="G22" i="35"/>
  <c r="H22" i="35" s="1"/>
  <c r="G21" i="35"/>
  <c r="H21" i="35" s="1"/>
  <c r="H20" i="35"/>
  <c r="G20" i="35"/>
  <c r="G19" i="35"/>
  <c r="H19" i="35" s="1"/>
  <c r="G18" i="35"/>
  <c r="H18" i="35" s="1"/>
  <c r="G17" i="35"/>
  <c r="H17" i="35" s="1"/>
  <c r="G16" i="35"/>
  <c r="H16" i="35" s="1"/>
  <c r="G15" i="35"/>
  <c r="H15" i="35" s="1"/>
  <c r="G14" i="35"/>
  <c r="H14" i="35" s="1"/>
  <c r="G13" i="35"/>
  <c r="H13" i="35" s="1"/>
  <c r="H12" i="35"/>
  <c r="G12" i="35"/>
  <c r="G193" i="30"/>
  <c r="H193" i="30" s="1"/>
  <c r="G192" i="30"/>
  <c r="H192" i="30" s="1"/>
  <c r="H191" i="30"/>
  <c r="G191" i="30"/>
  <c r="G190" i="30"/>
  <c r="H190" i="30" s="1"/>
  <c r="G189" i="30"/>
  <c r="G188" i="30" s="1"/>
  <c r="G187" i="30"/>
  <c r="H187" i="30" s="1"/>
  <c r="G186" i="30"/>
  <c r="H186" i="30" s="1"/>
  <c r="H185" i="30"/>
  <c r="G185" i="30"/>
  <c r="G184" i="30"/>
  <c r="H184" i="30" s="1"/>
  <c r="G183" i="30"/>
  <c r="H183" i="30" s="1"/>
  <c r="H181" i="30" s="1"/>
  <c r="G182" i="30"/>
  <c r="H182" i="30" s="1"/>
  <c r="G180" i="30"/>
  <c r="H180" i="30" s="1"/>
  <c r="G179" i="30"/>
  <c r="H179" i="30" s="1"/>
  <c r="G178" i="30"/>
  <c r="H178" i="30" s="1"/>
  <c r="H177" i="30"/>
  <c r="G177" i="30"/>
  <c r="G176" i="30"/>
  <c r="H176" i="30" s="1"/>
  <c r="G175" i="30"/>
  <c r="G174" i="30" s="1"/>
  <c r="G173" i="30"/>
  <c r="H173" i="30" s="1"/>
  <c r="G172" i="30"/>
  <c r="H172" i="30" s="1"/>
  <c r="H171" i="30"/>
  <c r="G171" i="30"/>
  <c r="G170" i="30"/>
  <c r="H170" i="30" s="1"/>
  <c r="G169" i="30"/>
  <c r="H169" i="30" s="1"/>
  <c r="H167" i="30" s="1"/>
  <c r="G168" i="30"/>
  <c r="H168" i="30" s="1"/>
  <c r="G166" i="30"/>
  <c r="H166" i="30" s="1"/>
  <c r="G165" i="30"/>
  <c r="H165" i="30" s="1"/>
  <c r="G164" i="30"/>
  <c r="H164" i="30" s="1"/>
  <c r="H163" i="30"/>
  <c r="G163" i="30"/>
  <c r="G162" i="30"/>
  <c r="H162" i="30" s="1"/>
  <c r="G161" i="30"/>
  <c r="G160" i="30" s="1"/>
  <c r="G159" i="30"/>
  <c r="H159" i="30" s="1"/>
  <c r="G158" i="30"/>
  <c r="H158" i="30" s="1"/>
  <c r="H157" i="30"/>
  <c r="G157" i="30"/>
  <c r="G156" i="30"/>
  <c r="H156" i="30" s="1"/>
  <c r="G155" i="30"/>
  <c r="H155" i="30" s="1"/>
  <c r="H153" i="30" s="1"/>
  <c r="G154" i="30"/>
  <c r="H154" i="30" s="1"/>
  <c r="G152" i="30"/>
  <c r="H152" i="30" s="1"/>
  <c r="G151" i="30"/>
  <c r="H151" i="30" s="1"/>
  <c r="G150" i="30"/>
  <c r="H150" i="30" s="1"/>
  <c r="H149" i="30"/>
  <c r="G149" i="30"/>
  <c r="G148" i="30"/>
  <c r="H148" i="30" s="1"/>
  <c r="G147" i="30"/>
  <c r="G146" i="30" s="1"/>
  <c r="G145" i="30"/>
  <c r="H145" i="30" s="1"/>
  <c r="G144" i="30"/>
  <c r="H144" i="30" s="1"/>
  <c r="H143" i="30"/>
  <c r="G143" i="30"/>
  <c r="G142" i="30"/>
  <c r="H142" i="30" s="1"/>
  <c r="G141" i="30"/>
  <c r="H141" i="30" s="1"/>
  <c r="H139" i="30" s="1"/>
  <c r="G140" i="30"/>
  <c r="H140" i="30" s="1"/>
  <c r="G138" i="30"/>
  <c r="H138" i="30" s="1"/>
  <c r="G137" i="30"/>
  <c r="H137" i="30" s="1"/>
  <c r="G136" i="30"/>
  <c r="H136" i="30" s="1"/>
  <c r="H135" i="30"/>
  <c r="G135" i="30"/>
  <c r="G134" i="30"/>
  <c r="H134" i="30" s="1"/>
  <c r="G133" i="30"/>
  <c r="G132" i="30" s="1"/>
  <c r="H131" i="30"/>
  <c r="G131" i="30"/>
  <c r="G130" i="30"/>
  <c r="H130" i="30" s="1"/>
  <c r="G129" i="30"/>
  <c r="H129" i="30" s="1"/>
  <c r="G128" i="30"/>
  <c r="H128" i="30" s="1"/>
  <c r="H127" i="30"/>
  <c r="G127" i="30"/>
  <c r="G126" i="30"/>
  <c r="H126" i="30" s="1"/>
  <c r="H125" i="30" s="1"/>
  <c r="G124" i="30"/>
  <c r="H124" i="30" s="1"/>
  <c r="H123" i="30"/>
  <c r="G123" i="30"/>
  <c r="G122" i="30"/>
  <c r="H122" i="30" s="1"/>
  <c r="G121" i="30"/>
  <c r="H121" i="30" s="1"/>
  <c r="G120" i="30"/>
  <c r="H120" i="30" s="1"/>
  <c r="H119" i="30"/>
  <c r="G119" i="30"/>
  <c r="H116" i="30"/>
  <c r="G116" i="30"/>
  <c r="G115" i="30"/>
  <c r="H115" i="30" s="1"/>
  <c r="H114" i="30"/>
  <c r="G114" i="30"/>
  <c r="H113" i="30"/>
  <c r="G113" i="30"/>
  <c r="G112" i="30"/>
  <c r="H112" i="30" s="1"/>
  <c r="G111" i="30"/>
  <c r="H111" i="30" s="1"/>
  <c r="H110" i="30"/>
  <c r="G110" i="30"/>
  <c r="G109" i="30"/>
  <c r="H109" i="30" s="1"/>
  <c r="H108" i="30"/>
  <c r="G108" i="30"/>
  <c r="G107" i="30"/>
  <c r="H107" i="30" s="1"/>
  <c r="H106" i="30"/>
  <c r="G106" i="30"/>
  <c r="H105" i="30"/>
  <c r="G105" i="30"/>
  <c r="G104" i="30"/>
  <c r="H104" i="30" s="1"/>
  <c r="G103" i="30"/>
  <c r="H103" i="30" s="1"/>
  <c r="H102" i="30"/>
  <c r="G102" i="30"/>
  <c r="G101" i="30"/>
  <c r="H101" i="30" s="1"/>
  <c r="H100" i="30"/>
  <c r="G100" i="30"/>
  <c r="G99" i="30"/>
  <c r="H99" i="30" s="1"/>
  <c r="H98" i="30"/>
  <c r="G98" i="30"/>
  <c r="H97" i="30"/>
  <c r="G97" i="30"/>
  <c r="G96" i="30"/>
  <c r="H96" i="30" s="1"/>
  <c r="G95" i="30"/>
  <c r="H95" i="30" s="1"/>
  <c r="H94" i="30"/>
  <c r="G94" i="30"/>
  <c r="G93" i="30"/>
  <c r="H93" i="30" s="1"/>
  <c r="H92" i="30"/>
  <c r="G92" i="30"/>
  <c r="G91" i="30"/>
  <c r="H91" i="30" s="1"/>
  <c r="H90" i="30"/>
  <c r="G90" i="30"/>
  <c r="H89" i="30"/>
  <c r="G89" i="30"/>
  <c r="G88" i="30"/>
  <c r="H88" i="30" s="1"/>
  <c r="G87" i="30"/>
  <c r="H87" i="30" s="1"/>
  <c r="H86" i="30"/>
  <c r="G86" i="30"/>
  <c r="G85" i="30"/>
  <c r="H85" i="30" s="1"/>
  <c r="H84" i="30"/>
  <c r="G84" i="30"/>
  <c r="G83" i="30"/>
  <c r="H83" i="30" s="1"/>
  <c r="H82" i="30"/>
  <c r="G82" i="30"/>
  <c r="H81" i="30"/>
  <c r="G81" i="30"/>
  <c r="G80" i="30"/>
  <c r="H80" i="30" s="1"/>
  <c r="G79" i="30"/>
  <c r="H79" i="30" s="1"/>
  <c r="H78" i="30"/>
  <c r="G78" i="30"/>
  <c r="G77" i="30"/>
  <c r="H77" i="30" s="1"/>
  <c r="H76" i="30"/>
  <c r="G76" i="30"/>
  <c r="G75" i="30"/>
  <c r="H75" i="30" s="1"/>
  <c r="H74" i="30"/>
  <c r="G74" i="30"/>
  <c r="H73" i="30"/>
  <c r="G73" i="30"/>
  <c r="G72" i="30"/>
  <c r="H72" i="30" s="1"/>
  <c r="G71" i="30"/>
  <c r="H71" i="30" s="1"/>
  <c r="H70" i="30"/>
  <c r="G70" i="30"/>
  <c r="G69" i="30"/>
  <c r="H69" i="30" s="1"/>
  <c r="H68" i="30"/>
  <c r="G68" i="30"/>
  <c r="G67" i="30"/>
  <c r="H67" i="30" s="1"/>
  <c r="G65" i="30"/>
  <c r="H65" i="30" s="1"/>
  <c r="G64" i="30"/>
  <c r="H64" i="30" s="1"/>
  <c r="G63" i="30"/>
  <c r="H63" i="30" s="1"/>
  <c r="H62" i="30"/>
  <c r="G62" i="30"/>
  <c r="G61" i="30"/>
  <c r="H61" i="30" s="1"/>
  <c r="G60" i="30"/>
  <c r="H60" i="30" s="1"/>
  <c r="G59" i="30"/>
  <c r="H59" i="30" s="1"/>
  <c r="H58" i="30"/>
  <c r="G58" i="30"/>
  <c r="G57" i="30"/>
  <c r="H57" i="30" s="1"/>
  <c r="G56" i="30"/>
  <c r="H56" i="30" s="1"/>
  <c r="G55" i="30"/>
  <c r="H55" i="30" s="1"/>
  <c r="H54" i="30"/>
  <c r="G54" i="30"/>
  <c r="G53" i="30"/>
  <c r="H53" i="30" s="1"/>
  <c r="G52" i="30"/>
  <c r="H52" i="30" s="1"/>
  <c r="G51" i="30"/>
  <c r="H51" i="30" s="1"/>
  <c r="G49" i="30"/>
  <c r="H49" i="30" s="1"/>
  <c r="G48" i="30"/>
  <c r="H48" i="30" s="1"/>
  <c r="G47" i="30"/>
  <c r="H47" i="30" s="1"/>
  <c r="H46" i="30"/>
  <c r="G46" i="30"/>
  <c r="G45" i="30"/>
  <c r="H45" i="30" s="1"/>
  <c r="G44" i="30"/>
  <c r="H44" i="30" s="1"/>
  <c r="G43" i="30"/>
  <c r="H43" i="30" s="1"/>
  <c r="H42" i="30"/>
  <c r="G42" i="30"/>
  <c r="G41" i="30"/>
  <c r="H41" i="30" s="1"/>
  <c r="G40" i="30"/>
  <c r="H40" i="30" s="1"/>
  <c r="G37" i="30"/>
  <c r="H37" i="30" s="1"/>
  <c r="G36" i="30"/>
  <c r="H36" i="30" s="1"/>
  <c r="G35" i="30"/>
  <c r="H35" i="30" s="1"/>
  <c r="H34" i="30"/>
  <c r="G34" i="30"/>
  <c r="G33" i="30"/>
  <c r="H33" i="30" s="1"/>
  <c r="H32" i="30" s="1"/>
  <c r="G31" i="30"/>
  <c r="H31" i="30" s="1"/>
  <c r="H30" i="30"/>
  <c r="G30" i="30"/>
  <c r="G29" i="30"/>
  <c r="H29" i="30" s="1"/>
  <c r="G28" i="30"/>
  <c r="H28" i="30" s="1"/>
  <c r="G27" i="30"/>
  <c r="H27" i="30" s="1"/>
  <c r="H26" i="30"/>
  <c r="G26" i="30"/>
  <c r="G25" i="30"/>
  <c r="H25" i="30" s="1"/>
  <c r="G24" i="30"/>
  <c r="H24" i="30" s="1"/>
  <c r="G23" i="30"/>
  <c r="H23" i="30" s="1"/>
  <c r="H22" i="30"/>
  <c r="G22" i="30"/>
  <c r="G21" i="30"/>
  <c r="H21" i="30" s="1"/>
  <c r="G20" i="30"/>
  <c r="H20" i="30" s="1"/>
  <c r="G19" i="30"/>
  <c r="H19" i="30" s="1"/>
  <c r="H18" i="30"/>
  <c r="G18" i="30"/>
  <c r="G17" i="30"/>
  <c r="H17" i="30" s="1"/>
  <c r="G16" i="30"/>
  <c r="H16" i="30" s="1"/>
  <c r="G15" i="30"/>
  <c r="H15" i="30" s="1"/>
  <c r="H14" i="30"/>
  <c r="G14" i="30"/>
  <c r="G13" i="30"/>
  <c r="H13" i="30" s="1"/>
  <c r="G12" i="30"/>
  <c r="G11" i="30" s="1"/>
  <c r="G193" i="34"/>
  <c r="H193" i="34" s="1"/>
  <c r="G192" i="34"/>
  <c r="H192" i="34" s="1"/>
  <c r="G191" i="34"/>
  <c r="H191" i="34" s="1"/>
  <c r="G190" i="34"/>
  <c r="H190" i="34" s="1"/>
  <c r="G189" i="34"/>
  <c r="G187" i="34"/>
  <c r="H187" i="34" s="1"/>
  <c r="G186" i="34"/>
  <c r="H186" i="34" s="1"/>
  <c r="G185" i="34"/>
  <c r="H185" i="34" s="1"/>
  <c r="G184" i="34"/>
  <c r="H184" i="34" s="1"/>
  <c r="G183" i="34"/>
  <c r="H183" i="34" s="1"/>
  <c r="G182" i="34"/>
  <c r="H182" i="34" s="1"/>
  <c r="G181" i="34"/>
  <c r="G180" i="34"/>
  <c r="H180" i="34" s="1"/>
  <c r="G179" i="34"/>
  <c r="H179" i="34" s="1"/>
  <c r="G178" i="34"/>
  <c r="H178" i="34" s="1"/>
  <c r="G177" i="34"/>
  <c r="H177" i="34" s="1"/>
  <c r="G176" i="34"/>
  <c r="H176" i="34" s="1"/>
  <c r="G175" i="34"/>
  <c r="G173" i="34"/>
  <c r="H173" i="34" s="1"/>
  <c r="G172" i="34"/>
  <c r="H172" i="34" s="1"/>
  <c r="G171" i="34"/>
  <c r="H171" i="34" s="1"/>
  <c r="G170" i="34"/>
  <c r="H170" i="34" s="1"/>
  <c r="G169" i="34"/>
  <c r="H169" i="34" s="1"/>
  <c r="H167" i="34" s="1"/>
  <c r="G168" i="34"/>
  <c r="H168" i="34" s="1"/>
  <c r="G166" i="34"/>
  <c r="H166" i="34" s="1"/>
  <c r="G165" i="34"/>
  <c r="H165" i="34" s="1"/>
  <c r="G164" i="34"/>
  <c r="H164" i="34" s="1"/>
  <c r="H163" i="34"/>
  <c r="G163" i="34"/>
  <c r="G162" i="34"/>
  <c r="H162" i="34" s="1"/>
  <c r="G161" i="34"/>
  <c r="G160" i="34" s="1"/>
  <c r="G159" i="34"/>
  <c r="H159" i="34" s="1"/>
  <c r="G158" i="34"/>
  <c r="H158" i="34" s="1"/>
  <c r="H157" i="34"/>
  <c r="G157" i="34"/>
  <c r="G156" i="34"/>
  <c r="H156" i="34" s="1"/>
  <c r="G155" i="34"/>
  <c r="H155" i="34" s="1"/>
  <c r="G154" i="34"/>
  <c r="H154" i="34" s="1"/>
  <c r="G152" i="34"/>
  <c r="H152" i="34" s="1"/>
  <c r="G151" i="34"/>
  <c r="H151" i="34" s="1"/>
  <c r="G150" i="34"/>
  <c r="H150" i="34" s="1"/>
  <c r="H149" i="34"/>
  <c r="G149" i="34"/>
  <c r="G148" i="34"/>
  <c r="H148" i="34" s="1"/>
  <c r="G147" i="34"/>
  <c r="G146" i="34" s="1"/>
  <c r="G145" i="34"/>
  <c r="H145" i="34" s="1"/>
  <c r="G144" i="34"/>
  <c r="H144" i="34" s="1"/>
  <c r="H143" i="34"/>
  <c r="G143" i="34"/>
  <c r="G142" i="34"/>
  <c r="H142" i="34" s="1"/>
  <c r="G141" i="34"/>
  <c r="H141" i="34" s="1"/>
  <c r="H139" i="34" s="1"/>
  <c r="G140" i="34"/>
  <c r="H140" i="34" s="1"/>
  <c r="G138" i="34"/>
  <c r="H138" i="34" s="1"/>
  <c r="G137" i="34"/>
  <c r="H137" i="34" s="1"/>
  <c r="G136" i="34"/>
  <c r="H136" i="34" s="1"/>
  <c r="H135" i="34"/>
  <c r="G135" i="34"/>
  <c r="G134" i="34"/>
  <c r="H134" i="34" s="1"/>
  <c r="G133" i="34"/>
  <c r="G132" i="34" s="1"/>
  <c r="G131" i="34"/>
  <c r="H131" i="34" s="1"/>
  <c r="G130" i="34"/>
  <c r="H130" i="34" s="1"/>
  <c r="H129" i="34"/>
  <c r="G129" i="34"/>
  <c r="G128" i="34"/>
  <c r="H128" i="34" s="1"/>
  <c r="G127" i="34"/>
  <c r="H127" i="34" s="1"/>
  <c r="G126" i="34"/>
  <c r="H126" i="34" s="1"/>
  <c r="G124" i="34"/>
  <c r="H124" i="34" s="1"/>
  <c r="G123" i="34"/>
  <c r="H123" i="34" s="1"/>
  <c r="G122" i="34"/>
  <c r="H122" i="34" s="1"/>
  <c r="H121" i="34"/>
  <c r="G121" i="34"/>
  <c r="G120" i="34"/>
  <c r="H120" i="34" s="1"/>
  <c r="G119" i="34"/>
  <c r="G118" i="34" s="1"/>
  <c r="G116" i="34"/>
  <c r="H116" i="34" s="1"/>
  <c r="G115" i="34"/>
  <c r="H115" i="34" s="1"/>
  <c r="H114" i="34"/>
  <c r="G114" i="34"/>
  <c r="G113" i="34"/>
  <c r="H113" i="34" s="1"/>
  <c r="G112" i="34"/>
  <c r="H112" i="34" s="1"/>
  <c r="G111" i="34"/>
  <c r="H111" i="34" s="1"/>
  <c r="H110" i="34"/>
  <c r="G110" i="34"/>
  <c r="G109" i="34"/>
  <c r="H109" i="34" s="1"/>
  <c r="G108" i="34"/>
  <c r="H108" i="34" s="1"/>
  <c r="G107" i="34"/>
  <c r="H107" i="34" s="1"/>
  <c r="H106" i="34"/>
  <c r="G106" i="34"/>
  <c r="G105" i="34"/>
  <c r="H105" i="34" s="1"/>
  <c r="G104" i="34"/>
  <c r="H104" i="34" s="1"/>
  <c r="G103" i="34"/>
  <c r="H103" i="34" s="1"/>
  <c r="H102" i="34"/>
  <c r="G102" i="34"/>
  <c r="G101" i="34"/>
  <c r="H101" i="34" s="1"/>
  <c r="G100" i="34"/>
  <c r="H100" i="34" s="1"/>
  <c r="G99" i="34"/>
  <c r="H99" i="34" s="1"/>
  <c r="H98" i="34"/>
  <c r="G98" i="34"/>
  <c r="G97" i="34"/>
  <c r="H97" i="34" s="1"/>
  <c r="G96" i="34"/>
  <c r="H96" i="34" s="1"/>
  <c r="G95" i="34"/>
  <c r="H95" i="34" s="1"/>
  <c r="H94" i="34"/>
  <c r="G94" i="34"/>
  <c r="G93" i="34"/>
  <c r="H93" i="34" s="1"/>
  <c r="G92" i="34"/>
  <c r="H92" i="34" s="1"/>
  <c r="G91" i="34"/>
  <c r="H91" i="34" s="1"/>
  <c r="H90" i="34"/>
  <c r="G90" i="34"/>
  <c r="G89" i="34"/>
  <c r="H89" i="34" s="1"/>
  <c r="G88" i="34"/>
  <c r="H88" i="34" s="1"/>
  <c r="G87" i="34"/>
  <c r="H87" i="34" s="1"/>
  <c r="H86" i="34"/>
  <c r="G86" i="34"/>
  <c r="G85" i="34"/>
  <c r="H85" i="34" s="1"/>
  <c r="G84" i="34"/>
  <c r="H84" i="34" s="1"/>
  <c r="G83" i="34"/>
  <c r="H83" i="34" s="1"/>
  <c r="H82" i="34"/>
  <c r="G82" i="34"/>
  <c r="G81" i="34"/>
  <c r="H81" i="34" s="1"/>
  <c r="G80" i="34"/>
  <c r="H80" i="34" s="1"/>
  <c r="G79" i="34"/>
  <c r="H79" i="34" s="1"/>
  <c r="H78" i="34"/>
  <c r="G78" i="34"/>
  <c r="G77" i="34"/>
  <c r="H77" i="34" s="1"/>
  <c r="G76" i="34"/>
  <c r="H76" i="34" s="1"/>
  <c r="G75" i="34"/>
  <c r="H75" i="34" s="1"/>
  <c r="H74" i="34"/>
  <c r="G74" i="34"/>
  <c r="G73" i="34"/>
  <c r="H73" i="34" s="1"/>
  <c r="G72" i="34"/>
  <c r="H72" i="34" s="1"/>
  <c r="G71" i="34"/>
  <c r="H71" i="34" s="1"/>
  <c r="H70" i="34"/>
  <c r="G70" i="34"/>
  <c r="G69" i="34"/>
  <c r="H69" i="34" s="1"/>
  <c r="G68" i="34"/>
  <c r="H68" i="34" s="1"/>
  <c r="G67" i="34"/>
  <c r="H67" i="34" s="1"/>
  <c r="G65" i="34"/>
  <c r="H65" i="34" s="1"/>
  <c r="G64" i="34"/>
  <c r="H64" i="34" s="1"/>
  <c r="G63" i="34"/>
  <c r="H63" i="34" s="1"/>
  <c r="G62" i="34"/>
  <c r="H62" i="34" s="1"/>
  <c r="G61" i="34"/>
  <c r="H61" i="34" s="1"/>
  <c r="H60" i="34"/>
  <c r="G60" i="34"/>
  <c r="G59" i="34"/>
  <c r="H59" i="34" s="1"/>
  <c r="G58" i="34"/>
  <c r="H58" i="34" s="1"/>
  <c r="G57" i="34"/>
  <c r="H57" i="34" s="1"/>
  <c r="G56" i="34"/>
  <c r="H56" i="34" s="1"/>
  <c r="G55" i="34"/>
  <c r="H55" i="34" s="1"/>
  <c r="G54" i="34"/>
  <c r="H54" i="34" s="1"/>
  <c r="G53" i="34"/>
  <c r="H53" i="34" s="1"/>
  <c r="H52" i="34"/>
  <c r="G52" i="34"/>
  <c r="G51" i="34"/>
  <c r="H51" i="34" s="1"/>
  <c r="G50" i="34"/>
  <c r="G49" i="34"/>
  <c r="H49" i="34" s="1"/>
  <c r="G48" i="34"/>
  <c r="H48" i="34" s="1"/>
  <c r="G47" i="34"/>
  <c r="H47" i="34" s="1"/>
  <c r="G46" i="34"/>
  <c r="H46" i="34" s="1"/>
  <c r="G45" i="34"/>
  <c r="H45" i="34" s="1"/>
  <c r="H44" i="34"/>
  <c r="G44" i="34"/>
  <c r="G43" i="34"/>
  <c r="H43" i="34" s="1"/>
  <c r="G42" i="34"/>
  <c r="H42" i="34" s="1"/>
  <c r="G41" i="34"/>
  <c r="H41" i="34" s="1"/>
  <c r="G40" i="34"/>
  <c r="G37" i="34"/>
  <c r="H37" i="34" s="1"/>
  <c r="G36" i="34"/>
  <c r="H36" i="34" s="1"/>
  <c r="G35" i="34"/>
  <c r="H35" i="34" s="1"/>
  <c r="G34" i="34"/>
  <c r="H34" i="34" s="1"/>
  <c r="G33" i="34"/>
  <c r="H33" i="34" s="1"/>
  <c r="H32" i="34" s="1"/>
  <c r="G31" i="34"/>
  <c r="H31" i="34" s="1"/>
  <c r="H30" i="34"/>
  <c r="G30" i="34"/>
  <c r="G29" i="34"/>
  <c r="H29" i="34" s="1"/>
  <c r="G28" i="34"/>
  <c r="H28" i="34" s="1"/>
  <c r="G27" i="34"/>
  <c r="H27" i="34" s="1"/>
  <c r="G26" i="34"/>
  <c r="H26" i="34" s="1"/>
  <c r="G25" i="34"/>
  <c r="H25" i="34" s="1"/>
  <c r="G24" i="34"/>
  <c r="H24" i="34" s="1"/>
  <c r="G23" i="34"/>
  <c r="H23" i="34" s="1"/>
  <c r="H22" i="34"/>
  <c r="G22" i="34"/>
  <c r="G21" i="34"/>
  <c r="H21" i="34" s="1"/>
  <c r="G20" i="34"/>
  <c r="H20" i="34" s="1"/>
  <c r="G19" i="34"/>
  <c r="H19" i="34" s="1"/>
  <c r="G18" i="34"/>
  <c r="H18" i="34" s="1"/>
  <c r="G17" i="34"/>
  <c r="H17" i="34" s="1"/>
  <c r="G16" i="34"/>
  <c r="H16" i="34" s="1"/>
  <c r="G15" i="34"/>
  <c r="H15" i="34" s="1"/>
  <c r="H14" i="34"/>
  <c r="G14" i="34"/>
  <c r="G13" i="34"/>
  <c r="H13" i="34" s="1"/>
  <c r="G12" i="34"/>
  <c r="G11" i="34" s="1"/>
  <c r="H118" i="19"/>
  <c r="H120" i="17"/>
  <c r="H126" i="3"/>
  <c r="G14" i="3"/>
  <c r="G193" i="24"/>
  <c r="H193" i="24" s="1"/>
  <c r="G192" i="24"/>
  <c r="H192" i="24" s="1"/>
  <c r="G191" i="24"/>
  <c r="H191" i="24" s="1"/>
  <c r="G190" i="24"/>
  <c r="H190" i="24" s="1"/>
  <c r="G189" i="24"/>
  <c r="H189" i="24" s="1"/>
  <c r="G187" i="24"/>
  <c r="H187" i="24" s="1"/>
  <c r="G186" i="24"/>
  <c r="H186" i="24" s="1"/>
  <c r="G185" i="24"/>
  <c r="H185" i="24" s="1"/>
  <c r="G184" i="24"/>
  <c r="H184" i="24" s="1"/>
  <c r="G183" i="24"/>
  <c r="H183" i="24" s="1"/>
  <c r="H181" i="24" s="1"/>
  <c r="G182" i="24"/>
  <c r="H182" i="24" s="1"/>
  <c r="G180" i="24"/>
  <c r="H180" i="24" s="1"/>
  <c r="G179" i="24"/>
  <c r="H179" i="24" s="1"/>
  <c r="G178" i="24"/>
  <c r="H178" i="24" s="1"/>
  <c r="G177" i="24"/>
  <c r="H177" i="24" s="1"/>
  <c r="G176" i="24"/>
  <c r="H176" i="24" s="1"/>
  <c r="G175" i="24"/>
  <c r="H175" i="24" s="1"/>
  <c r="H173" i="24"/>
  <c r="G173" i="24"/>
  <c r="G172" i="24"/>
  <c r="H172" i="24" s="1"/>
  <c r="G171" i="24"/>
  <c r="H171" i="24" s="1"/>
  <c r="G170" i="24"/>
  <c r="H170" i="24" s="1"/>
  <c r="G169" i="24"/>
  <c r="H169" i="24" s="1"/>
  <c r="G168" i="24"/>
  <c r="H168" i="24" s="1"/>
  <c r="G166" i="24"/>
  <c r="H166" i="24" s="1"/>
  <c r="H165" i="24"/>
  <c r="G165" i="24"/>
  <c r="G164" i="24"/>
  <c r="H164" i="24" s="1"/>
  <c r="G163" i="24"/>
  <c r="H163" i="24" s="1"/>
  <c r="G162" i="24"/>
  <c r="H162" i="24" s="1"/>
  <c r="G161" i="24"/>
  <c r="H161" i="24" s="1"/>
  <c r="H160" i="24" s="1"/>
  <c r="G160" i="24"/>
  <c r="G159" i="24"/>
  <c r="H159" i="24" s="1"/>
  <c r="G158" i="24"/>
  <c r="H158" i="24" s="1"/>
  <c r="H157" i="24"/>
  <c r="G157" i="24"/>
  <c r="G156" i="24"/>
  <c r="H156" i="24" s="1"/>
  <c r="G155" i="24"/>
  <c r="H155" i="24" s="1"/>
  <c r="H153" i="24" s="1"/>
  <c r="G154" i="24"/>
  <c r="H154" i="24" s="1"/>
  <c r="G152" i="24"/>
  <c r="H152" i="24" s="1"/>
  <c r="G151" i="24"/>
  <c r="H151" i="24" s="1"/>
  <c r="G150" i="24"/>
  <c r="H150" i="24" s="1"/>
  <c r="H149" i="24"/>
  <c r="G149" i="24"/>
  <c r="G148" i="24"/>
  <c r="H148" i="24" s="1"/>
  <c r="G147" i="24"/>
  <c r="G146" i="24" s="1"/>
  <c r="G145" i="24"/>
  <c r="H145" i="24" s="1"/>
  <c r="G144" i="24"/>
  <c r="H144" i="24" s="1"/>
  <c r="G143" i="24"/>
  <c r="H143" i="24" s="1"/>
  <c r="G142" i="24"/>
  <c r="H142" i="24" s="1"/>
  <c r="H141" i="24"/>
  <c r="H139" i="24" s="1"/>
  <c r="G141" i="24"/>
  <c r="G140" i="24"/>
  <c r="H140" i="24" s="1"/>
  <c r="G139" i="24"/>
  <c r="G138" i="24"/>
  <c r="H138" i="24" s="1"/>
  <c r="G137" i="24"/>
  <c r="H137" i="24" s="1"/>
  <c r="G136" i="24"/>
  <c r="H136" i="24" s="1"/>
  <c r="G135" i="24"/>
  <c r="H135" i="24" s="1"/>
  <c r="G134" i="24"/>
  <c r="H134" i="24" s="1"/>
  <c r="H133" i="24"/>
  <c r="G133" i="24"/>
  <c r="G131" i="24"/>
  <c r="H131" i="24" s="1"/>
  <c r="G130" i="24"/>
  <c r="H130" i="24" s="1"/>
  <c r="G129" i="24"/>
  <c r="H129" i="24" s="1"/>
  <c r="G128" i="24"/>
  <c r="H128" i="24" s="1"/>
  <c r="G127" i="24"/>
  <c r="H127" i="24" s="1"/>
  <c r="H125" i="24" s="1"/>
  <c r="G126" i="24"/>
  <c r="H126" i="24" s="1"/>
  <c r="G124" i="24"/>
  <c r="H124" i="24" s="1"/>
  <c r="G123" i="24"/>
  <c r="H123" i="24" s="1"/>
  <c r="G122" i="24"/>
  <c r="H122" i="24" s="1"/>
  <c r="G121" i="24"/>
  <c r="H121" i="24" s="1"/>
  <c r="G120" i="24"/>
  <c r="H120" i="24" s="1"/>
  <c r="G119" i="24"/>
  <c r="H119" i="24" s="1"/>
  <c r="H65" i="24"/>
  <c r="G65" i="24"/>
  <c r="G64" i="24"/>
  <c r="H64" i="24" s="1"/>
  <c r="G63" i="24"/>
  <c r="H63" i="24" s="1"/>
  <c r="G62" i="24"/>
  <c r="H62" i="24" s="1"/>
  <c r="H61" i="24"/>
  <c r="G61" i="24"/>
  <c r="G60" i="24"/>
  <c r="H60" i="24" s="1"/>
  <c r="G59" i="24"/>
  <c r="H59" i="24" s="1"/>
  <c r="G58" i="24"/>
  <c r="H58" i="24" s="1"/>
  <c r="H57" i="24"/>
  <c r="G57" i="24"/>
  <c r="G56" i="24"/>
  <c r="H56" i="24" s="1"/>
  <c r="G55" i="24"/>
  <c r="H55" i="24" s="1"/>
  <c r="G54" i="24"/>
  <c r="H54" i="24" s="1"/>
  <c r="H53" i="24"/>
  <c r="G53" i="24"/>
  <c r="G52" i="24"/>
  <c r="H52" i="24" s="1"/>
  <c r="G51" i="24"/>
  <c r="H49" i="24"/>
  <c r="G49" i="24"/>
  <c r="G48" i="24"/>
  <c r="H48" i="24" s="1"/>
  <c r="G47" i="24"/>
  <c r="H47" i="24" s="1"/>
  <c r="G46" i="24"/>
  <c r="H46" i="24" s="1"/>
  <c r="H45" i="24"/>
  <c r="G45" i="24"/>
  <c r="G44" i="24"/>
  <c r="H44" i="24" s="1"/>
  <c r="G43" i="24"/>
  <c r="H43" i="24" s="1"/>
  <c r="G42" i="24"/>
  <c r="H42" i="24" s="1"/>
  <c r="H41" i="24"/>
  <c r="G41" i="24"/>
  <c r="G40" i="24"/>
  <c r="H40" i="24" s="1"/>
  <c r="G39" i="24"/>
  <c r="H37" i="24"/>
  <c r="G37" i="24"/>
  <c r="G36" i="24"/>
  <c r="H36" i="24" s="1"/>
  <c r="G35" i="24"/>
  <c r="H35" i="24" s="1"/>
  <c r="G34" i="24"/>
  <c r="H34" i="24" s="1"/>
  <c r="H33" i="24"/>
  <c r="G33" i="24"/>
  <c r="G31" i="24"/>
  <c r="H31" i="24" s="1"/>
  <c r="G30" i="24"/>
  <c r="H30" i="24" s="1"/>
  <c r="H29" i="24"/>
  <c r="G29" i="24"/>
  <c r="G28" i="24"/>
  <c r="H28" i="24" s="1"/>
  <c r="G27" i="24"/>
  <c r="H27" i="24" s="1"/>
  <c r="G26" i="24"/>
  <c r="H26" i="24" s="1"/>
  <c r="H25" i="24"/>
  <c r="G25" i="24"/>
  <c r="G24" i="24"/>
  <c r="H24" i="24" s="1"/>
  <c r="G23" i="24"/>
  <c r="H23" i="24" s="1"/>
  <c r="G22" i="24"/>
  <c r="H22" i="24" s="1"/>
  <c r="H21" i="24"/>
  <c r="G21" i="24"/>
  <c r="G20" i="24"/>
  <c r="H20" i="24" s="1"/>
  <c r="G19" i="24"/>
  <c r="H19" i="24" s="1"/>
  <c r="G18" i="24"/>
  <c r="H18" i="24" s="1"/>
  <c r="H17" i="24"/>
  <c r="G17" i="24"/>
  <c r="G16" i="24"/>
  <c r="H16" i="24" s="1"/>
  <c r="G15" i="24"/>
  <c r="H15" i="24" s="1"/>
  <c r="G14" i="24"/>
  <c r="H14" i="24" s="1"/>
  <c r="G13" i="24"/>
  <c r="H13" i="24" s="1"/>
  <c r="G12" i="24"/>
  <c r="H12" i="24" s="1"/>
  <c r="G11" i="24"/>
  <c r="G193" i="33"/>
  <c r="H193" i="33" s="1"/>
  <c r="G192" i="33"/>
  <c r="H192" i="33" s="1"/>
  <c r="G191" i="33"/>
  <c r="H191" i="33" s="1"/>
  <c r="G190" i="33"/>
  <c r="H190" i="33" s="1"/>
  <c r="G189" i="33"/>
  <c r="G187" i="33"/>
  <c r="H187" i="33" s="1"/>
  <c r="G186" i="33"/>
  <c r="H186" i="33" s="1"/>
  <c r="G185" i="33"/>
  <c r="H185" i="33" s="1"/>
  <c r="G184" i="33"/>
  <c r="H184" i="33" s="1"/>
  <c r="G183" i="33"/>
  <c r="H183" i="33" s="1"/>
  <c r="G182" i="33"/>
  <c r="H182" i="33" s="1"/>
  <c r="H181" i="33" s="1"/>
  <c r="G180" i="33"/>
  <c r="H180" i="33" s="1"/>
  <c r="H179" i="33"/>
  <c r="G179" i="33"/>
  <c r="G178" i="33"/>
  <c r="H178" i="33" s="1"/>
  <c r="G177" i="33"/>
  <c r="H177" i="33" s="1"/>
  <c r="G176" i="33"/>
  <c r="H176" i="33" s="1"/>
  <c r="G175" i="33"/>
  <c r="H173" i="33"/>
  <c r="G173" i="33"/>
  <c r="G172" i="33"/>
  <c r="H172" i="33" s="1"/>
  <c r="G171" i="33"/>
  <c r="H171" i="33" s="1"/>
  <c r="G170" i="33"/>
  <c r="H170" i="33" s="1"/>
  <c r="G169" i="33"/>
  <c r="H169" i="33" s="1"/>
  <c r="G168" i="33"/>
  <c r="H168" i="33" s="1"/>
  <c r="G166" i="33"/>
  <c r="H166" i="33" s="1"/>
  <c r="H165" i="33"/>
  <c r="G165" i="33"/>
  <c r="G164" i="33"/>
  <c r="H164" i="33" s="1"/>
  <c r="G163" i="33"/>
  <c r="H163" i="33" s="1"/>
  <c r="G162" i="33"/>
  <c r="H162" i="33" s="1"/>
  <c r="G161" i="33"/>
  <c r="H159" i="33"/>
  <c r="G159" i="33"/>
  <c r="G158" i="33"/>
  <c r="H158" i="33" s="1"/>
  <c r="G157" i="33"/>
  <c r="H157" i="33" s="1"/>
  <c r="G156" i="33"/>
  <c r="H156" i="33" s="1"/>
  <c r="G155" i="33"/>
  <c r="H155" i="33" s="1"/>
  <c r="G154" i="33"/>
  <c r="H154" i="33" s="1"/>
  <c r="G152" i="33"/>
  <c r="H152" i="33" s="1"/>
  <c r="H151" i="33"/>
  <c r="G151" i="33"/>
  <c r="G150" i="33"/>
  <c r="H150" i="33" s="1"/>
  <c r="G149" i="33"/>
  <c r="H149" i="33" s="1"/>
  <c r="G148" i="33"/>
  <c r="H148" i="33" s="1"/>
  <c r="G147" i="33"/>
  <c r="H145" i="33"/>
  <c r="G145" i="33"/>
  <c r="G144" i="33"/>
  <c r="H144" i="33" s="1"/>
  <c r="G143" i="33"/>
  <c r="H143" i="33" s="1"/>
  <c r="G142" i="33"/>
  <c r="H142" i="33" s="1"/>
  <c r="G141" i="33"/>
  <c r="H141" i="33" s="1"/>
  <c r="G140" i="33"/>
  <c r="H140" i="33" s="1"/>
  <c r="G138" i="33"/>
  <c r="H138" i="33" s="1"/>
  <c r="H137" i="33"/>
  <c r="G137" i="33"/>
  <c r="G136" i="33"/>
  <c r="H136" i="33" s="1"/>
  <c r="G135" i="33"/>
  <c r="H135" i="33" s="1"/>
  <c r="G134" i="33"/>
  <c r="H134" i="33" s="1"/>
  <c r="G133" i="33"/>
  <c r="H131" i="33"/>
  <c r="G131" i="33"/>
  <c r="G130" i="33"/>
  <c r="H130" i="33" s="1"/>
  <c r="G129" i="33"/>
  <c r="H129" i="33" s="1"/>
  <c r="G128" i="33"/>
  <c r="H128" i="33" s="1"/>
  <c r="G127" i="33"/>
  <c r="H127" i="33" s="1"/>
  <c r="G126" i="33"/>
  <c r="H126" i="33" s="1"/>
  <c r="G124" i="33"/>
  <c r="H124" i="33" s="1"/>
  <c r="H123" i="33"/>
  <c r="G123" i="33"/>
  <c r="G122" i="33"/>
  <c r="H122" i="33" s="1"/>
  <c r="G121" i="33"/>
  <c r="H121" i="33" s="1"/>
  <c r="G120" i="33"/>
  <c r="H120" i="33" s="1"/>
  <c r="G119" i="33"/>
  <c r="G116" i="33"/>
  <c r="H116" i="33" s="1"/>
  <c r="G115" i="33"/>
  <c r="H115" i="33" s="1"/>
  <c r="H114" i="33"/>
  <c r="G114" i="33"/>
  <c r="G113" i="33"/>
  <c r="H113" i="33" s="1"/>
  <c r="G112" i="33"/>
  <c r="H112" i="33" s="1"/>
  <c r="G111" i="33"/>
  <c r="H111" i="33" s="1"/>
  <c r="H110" i="33"/>
  <c r="G110" i="33"/>
  <c r="H109" i="33"/>
  <c r="G109" i="33"/>
  <c r="G108" i="33"/>
  <c r="H108" i="33" s="1"/>
  <c r="G107" i="33"/>
  <c r="H107" i="33" s="1"/>
  <c r="H106" i="33"/>
  <c r="G106" i="33"/>
  <c r="G105" i="33"/>
  <c r="H105" i="33" s="1"/>
  <c r="G104" i="33"/>
  <c r="H104" i="33" s="1"/>
  <c r="G103" i="33"/>
  <c r="H103" i="33" s="1"/>
  <c r="H102" i="33"/>
  <c r="G102" i="33"/>
  <c r="H101" i="33"/>
  <c r="G101" i="33"/>
  <c r="G100" i="33"/>
  <c r="H100" i="33" s="1"/>
  <c r="G99" i="33"/>
  <c r="H99" i="33" s="1"/>
  <c r="H98" i="33"/>
  <c r="G98" i="33"/>
  <c r="G97" i="33"/>
  <c r="H97" i="33" s="1"/>
  <c r="G96" i="33"/>
  <c r="H96" i="33" s="1"/>
  <c r="G95" i="33"/>
  <c r="H95" i="33" s="1"/>
  <c r="H94" i="33"/>
  <c r="G94" i="33"/>
  <c r="H93" i="33"/>
  <c r="G93" i="33"/>
  <c r="G92" i="33"/>
  <c r="H92" i="33" s="1"/>
  <c r="G91" i="33"/>
  <c r="H91" i="33" s="1"/>
  <c r="H90" i="33"/>
  <c r="G90" i="33"/>
  <c r="G89" i="33"/>
  <c r="H89" i="33" s="1"/>
  <c r="G88" i="33"/>
  <c r="H88" i="33" s="1"/>
  <c r="G87" i="33"/>
  <c r="H87" i="33" s="1"/>
  <c r="H86" i="33"/>
  <c r="G86" i="33"/>
  <c r="H85" i="33"/>
  <c r="G85" i="33"/>
  <c r="G84" i="33"/>
  <c r="H84" i="33" s="1"/>
  <c r="G83" i="33"/>
  <c r="H83" i="33" s="1"/>
  <c r="H82" i="33"/>
  <c r="G82" i="33"/>
  <c r="G81" i="33"/>
  <c r="H81" i="33" s="1"/>
  <c r="G80" i="33"/>
  <c r="H80" i="33" s="1"/>
  <c r="G79" i="33"/>
  <c r="H79" i="33" s="1"/>
  <c r="H78" i="33"/>
  <c r="G78" i="33"/>
  <c r="H77" i="33"/>
  <c r="G77" i="33"/>
  <c r="G76" i="33"/>
  <c r="H76" i="33" s="1"/>
  <c r="G75" i="33"/>
  <c r="H75" i="33" s="1"/>
  <c r="H74" i="33"/>
  <c r="G74" i="33"/>
  <c r="G73" i="33"/>
  <c r="H73" i="33" s="1"/>
  <c r="G72" i="33"/>
  <c r="H72" i="33" s="1"/>
  <c r="G71" i="33"/>
  <c r="H71" i="33" s="1"/>
  <c r="G70" i="33"/>
  <c r="H69" i="33"/>
  <c r="G69" i="33"/>
  <c r="G68" i="33"/>
  <c r="H68" i="33" s="1"/>
  <c r="G67" i="33"/>
  <c r="H67" i="33" s="1"/>
  <c r="G65" i="33"/>
  <c r="H65" i="33" s="1"/>
  <c r="G64" i="33"/>
  <c r="H64" i="33" s="1"/>
  <c r="G63" i="33"/>
  <c r="H63" i="33" s="1"/>
  <c r="G62" i="33"/>
  <c r="H62" i="33" s="1"/>
  <c r="G61" i="33"/>
  <c r="H61" i="33" s="1"/>
  <c r="G60" i="33"/>
  <c r="H60" i="33" s="1"/>
  <c r="G59" i="33"/>
  <c r="H59" i="33" s="1"/>
  <c r="G58" i="33"/>
  <c r="H58" i="33" s="1"/>
  <c r="G57" i="33"/>
  <c r="H57" i="33" s="1"/>
  <c r="G56" i="33"/>
  <c r="H56" i="33" s="1"/>
  <c r="G55" i="33"/>
  <c r="H55" i="33" s="1"/>
  <c r="H54" i="33"/>
  <c r="G54" i="33"/>
  <c r="G53" i="33"/>
  <c r="H53" i="33" s="1"/>
  <c r="G52" i="33"/>
  <c r="H52" i="33" s="1"/>
  <c r="G51" i="33"/>
  <c r="H51" i="33" s="1"/>
  <c r="G49" i="33"/>
  <c r="H49" i="33" s="1"/>
  <c r="G48" i="33"/>
  <c r="H48" i="33" s="1"/>
  <c r="G47" i="33"/>
  <c r="H47" i="33" s="1"/>
  <c r="H46" i="33"/>
  <c r="G46" i="33"/>
  <c r="G45" i="33"/>
  <c r="H45" i="33" s="1"/>
  <c r="G44" i="33"/>
  <c r="H44" i="33" s="1"/>
  <c r="G43" i="33"/>
  <c r="H43" i="33" s="1"/>
  <c r="G42" i="33"/>
  <c r="H42" i="33" s="1"/>
  <c r="G41" i="33"/>
  <c r="H41" i="33" s="1"/>
  <c r="G40" i="33"/>
  <c r="G37" i="33"/>
  <c r="H37" i="33" s="1"/>
  <c r="G36" i="33"/>
  <c r="H36" i="33" s="1"/>
  <c r="G35" i="33"/>
  <c r="H35" i="33" s="1"/>
  <c r="G34" i="33"/>
  <c r="H34" i="33" s="1"/>
  <c r="H32" i="33" s="1"/>
  <c r="G33" i="33"/>
  <c r="H33" i="33" s="1"/>
  <c r="G31" i="33"/>
  <c r="H31" i="33" s="1"/>
  <c r="G30" i="33"/>
  <c r="H30" i="33" s="1"/>
  <c r="G29" i="33"/>
  <c r="H29" i="33" s="1"/>
  <c r="G28" i="33"/>
  <c r="H28" i="33" s="1"/>
  <c r="G27" i="33"/>
  <c r="H27" i="33" s="1"/>
  <c r="G26" i="33"/>
  <c r="H26" i="33" s="1"/>
  <c r="G25" i="33"/>
  <c r="H25" i="33" s="1"/>
  <c r="H24" i="33"/>
  <c r="G24" i="33"/>
  <c r="G23" i="33"/>
  <c r="H23" i="33" s="1"/>
  <c r="G22" i="33"/>
  <c r="H22" i="33" s="1"/>
  <c r="G21" i="33"/>
  <c r="H21" i="33" s="1"/>
  <c r="G20" i="33"/>
  <c r="H20" i="33" s="1"/>
  <c r="G19" i="33"/>
  <c r="H19" i="33" s="1"/>
  <c r="G18" i="33"/>
  <c r="H18" i="33" s="1"/>
  <c r="G17" i="33"/>
  <c r="H17" i="33" s="1"/>
  <c r="H16" i="33"/>
  <c r="G16" i="33"/>
  <c r="G15" i="33"/>
  <c r="H15" i="33" s="1"/>
  <c r="G14" i="33"/>
  <c r="H14" i="33" s="1"/>
  <c r="G13" i="33"/>
  <c r="H13" i="33" s="1"/>
  <c r="G12" i="33"/>
  <c r="G66" i="36" l="1"/>
  <c r="G125" i="30"/>
  <c r="G66" i="34"/>
  <c r="H11" i="36"/>
  <c r="G146" i="36"/>
  <c r="H147" i="36"/>
  <c r="H146" i="36" s="1"/>
  <c r="G32" i="36"/>
  <c r="H40" i="36"/>
  <c r="H39" i="36" s="1"/>
  <c r="H50" i="36"/>
  <c r="H66" i="36"/>
  <c r="H125" i="36"/>
  <c r="G160" i="36"/>
  <c r="H161" i="36"/>
  <c r="H160" i="36" s="1"/>
  <c r="H181" i="36"/>
  <c r="G118" i="36"/>
  <c r="H119" i="36"/>
  <c r="H118" i="36" s="1"/>
  <c r="H139" i="36"/>
  <c r="G153" i="36"/>
  <c r="G174" i="36"/>
  <c r="H175" i="36"/>
  <c r="H174" i="36" s="1"/>
  <c r="G11" i="36"/>
  <c r="G132" i="36"/>
  <c r="H133" i="36"/>
  <c r="H132" i="36" s="1"/>
  <c r="H153" i="36"/>
  <c r="G167" i="36"/>
  <c r="G188" i="36"/>
  <c r="H189" i="36"/>
  <c r="H188" i="36" s="1"/>
  <c r="H11" i="35"/>
  <c r="H10" i="35" s="1"/>
  <c r="G146" i="35"/>
  <c r="H147" i="35"/>
  <c r="H146" i="35" s="1"/>
  <c r="G32" i="35"/>
  <c r="H40" i="35"/>
  <c r="H39" i="35" s="1"/>
  <c r="H50" i="35"/>
  <c r="H66" i="35"/>
  <c r="H125" i="35"/>
  <c r="G160" i="35"/>
  <c r="H161" i="35"/>
  <c r="H160" i="35" s="1"/>
  <c r="H181" i="35"/>
  <c r="G118" i="35"/>
  <c r="H119" i="35"/>
  <c r="H118" i="35" s="1"/>
  <c r="H139" i="35"/>
  <c r="G153" i="35"/>
  <c r="G174" i="35"/>
  <c r="H175" i="35"/>
  <c r="H174" i="35" s="1"/>
  <c r="G11" i="35"/>
  <c r="G132" i="35"/>
  <c r="H133" i="35"/>
  <c r="H132" i="35" s="1"/>
  <c r="H153" i="35"/>
  <c r="G167" i="35"/>
  <c r="G188" i="35"/>
  <c r="H189" i="35"/>
  <c r="H188" i="35" s="1"/>
  <c r="H66" i="30"/>
  <c r="H39" i="30"/>
  <c r="G10" i="30"/>
  <c r="H50" i="30"/>
  <c r="H12" i="30"/>
  <c r="H11" i="30" s="1"/>
  <c r="H10" i="30" s="1"/>
  <c r="G39" i="30"/>
  <c r="G50" i="30"/>
  <c r="G66" i="30"/>
  <c r="H133" i="30"/>
  <c r="H132" i="30" s="1"/>
  <c r="G139" i="30"/>
  <c r="H147" i="30"/>
  <c r="H146" i="30" s="1"/>
  <c r="G153" i="30"/>
  <c r="H161" i="30"/>
  <c r="H160" i="30" s="1"/>
  <c r="G167" i="30"/>
  <c r="H175" i="30"/>
  <c r="H174" i="30" s="1"/>
  <c r="G181" i="30"/>
  <c r="H189" i="30"/>
  <c r="H188" i="30" s="1"/>
  <c r="G32" i="30"/>
  <c r="G118" i="30"/>
  <c r="H118" i="30"/>
  <c r="H117" i="30" s="1"/>
  <c r="H66" i="34"/>
  <c r="H50" i="34"/>
  <c r="H125" i="34"/>
  <c r="H153" i="34"/>
  <c r="H12" i="34"/>
  <c r="H11" i="34" s="1"/>
  <c r="H10" i="34" s="1"/>
  <c r="G39" i="34"/>
  <c r="H119" i="34"/>
  <c r="H118" i="34" s="1"/>
  <c r="G125" i="34"/>
  <c r="H133" i="34"/>
  <c r="H132" i="34" s="1"/>
  <c r="G139" i="34"/>
  <c r="G117" i="34" s="1"/>
  <c r="H147" i="34"/>
  <c r="H146" i="34" s="1"/>
  <c r="G153" i="34"/>
  <c r="H161" i="34"/>
  <c r="H160" i="34" s="1"/>
  <c r="G167" i="34"/>
  <c r="H181" i="34"/>
  <c r="G32" i="34"/>
  <c r="G10" i="34" s="1"/>
  <c r="H40" i="34"/>
  <c r="H39" i="34" s="1"/>
  <c r="G174" i="34"/>
  <c r="H175" i="34"/>
  <c r="H174" i="34" s="1"/>
  <c r="G188" i="34"/>
  <c r="H189" i="34"/>
  <c r="H188" i="34" s="1"/>
  <c r="H50" i="33"/>
  <c r="G50" i="24"/>
  <c r="G66" i="33"/>
  <c r="H70" i="33"/>
  <c r="H66" i="33" s="1"/>
  <c r="H11" i="24"/>
  <c r="H39" i="24"/>
  <c r="H118" i="24"/>
  <c r="H174" i="24"/>
  <c r="H167" i="24"/>
  <c r="H32" i="24"/>
  <c r="G32" i="24"/>
  <c r="G10" i="24" s="1"/>
  <c r="H51" i="24"/>
  <c r="H50" i="24" s="1"/>
  <c r="H132" i="24"/>
  <c r="H188" i="24"/>
  <c r="G118" i="24"/>
  <c r="H147" i="24"/>
  <c r="H146" i="24" s="1"/>
  <c r="G153" i="24"/>
  <c r="G174" i="24"/>
  <c r="G132" i="24"/>
  <c r="G167" i="24"/>
  <c r="G188" i="24"/>
  <c r="G125" i="24"/>
  <c r="G181" i="24"/>
  <c r="H125" i="33"/>
  <c r="H153" i="33"/>
  <c r="H139" i="33"/>
  <c r="H167" i="33"/>
  <c r="G11" i="33"/>
  <c r="G50" i="33"/>
  <c r="G118" i="33"/>
  <c r="G132" i="33"/>
  <c r="G146" i="33"/>
  <c r="G160" i="33"/>
  <c r="G174" i="33"/>
  <c r="H12" i="33"/>
  <c r="H11" i="33" s="1"/>
  <c r="H10" i="33" s="1"/>
  <c r="G39" i="33"/>
  <c r="H119" i="33"/>
  <c r="H118" i="33" s="1"/>
  <c r="G125" i="33"/>
  <c r="H133" i="33"/>
  <c r="H132" i="33" s="1"/>
  <c r="G139" i="33"/>
  <c r="H147" i="33"/>
  <c r="H146" i="33" s="1"/>
  <c r="G153" i="33"/>
  <c r="H161" i="33"/>
  <c r="H160" i="33" s="1"/>
  <c r="G167" i="33"/>
  <c r="H175" i="33"/>
  <c r="H174" i="33" s="1"/>
  <c r="G181" i="33"/>
  <c r="H189" i="33"/>
  <c r="H188" i="33" s="1"/>
  <c r="G188" i="33"/>
  <c r="G32" i="33"/>
  <c r="H40" i="33"/>
  <c r="H39" i="33" s="1"/>
  <c r="D21" i="15"/>
  <c r="D22" i="15"/>
  <c r="C22" i="15"/>
  <c r="E6" i="15"/>
  <c r="E21" i="15"/>
  <c r="E22" i="15"/>
  <c r="B22" i="15"/>
  <c r="B21" i="15"/>
  <c r="C21" i="15"/>
  <c r="H10" i="36" l="1"/>
  <c r="G10" i="36"/>
  <c r="H117" i="36"/>
  <c r="G117" i="36"/>
  <c r="G38" i="36" s="1"/>
  <c r="G194" i="36" s="1"/>
  <c r="H117" i="35"/>
  <c r="H38" i="35"/>
  <c r="H194" i="35" s="1"/>
  <c r="G117" i="35"/>
  <c r="G38" i="35" s="1"/>
  <c r="G10" i="35"/>
  <c r="G194" i="35" s="1"/>
  <c r="G117" i="30"/>
  <c r="G38" i="30" s="1"/>
  <c r="G194" i="30" s="1"/>
  <c r="H38" i="30"/>
  <c r="H194" i="30" s="1"/>
  <c r="G38" i="34"/>
  <c r="G194" i="34" s="1"/>
  <c r="H117" i="34"/>
  <c r="H38" i="34" s="1"/>
  <c r="H194" i="34" s="1"/>
  <c r="H10" i="24"/>
  <c r="G117" i="24"/>
  <c r="H117" i="24"/>
  <c r="H117" i="33"/>
  <c r="H38" i="33" s="1"/>
  <c r="H194" i="33" s="1"/>
  <c r="G10" i="33"/>
  <c r="G117" i="33"/>
  <c r="G38" i="33" s="1"/>
  <c r="G193" i="47"/>
  <c r="H193" i="47" s="1"/>
  <c r="G192" i="47"/>
  <c r="H192" i="47" s="1"/>
  <c r="H191" i="47"/>
  <c r="G191" i="47"/>
  <c r="G190" i="47"/>
  <c r="H190" i="47" s="1"/>
  <c r="G189" i="47"/>
  <c r="G188" i="47" s="1"/>
  <c r="G187" i="47"/>
  <c r="H187" i="47" s="1"/>
  <c r="G186" i="47"/>
  <c r="H186" i="47" s="1"/>
  <c r="H185" i="47"/>
  <c r="G185" i="47"/>
  <c r="G184" i="47"/>
  <c r="H184" i="47" s="1"/>
  <c r="G183" i="47"/>
  <c r="H183" i="47" s="1"/>
  <c r="G182" i="47"/>
  <c r="H182" i="47" s="1"/>
  <c r="G180" i="47"/>
  <c r="H180" i="47" s="1"/>
  <c r="G179" i="47"/>
  <c r="H179" i="47" s="1"/>
  <c r="G178" i="47"/>
  <c r="H178" i="47" s="1"/>
  <c r="H177" i="47"/>
  <c r="G177" i="47"/>
  <c r="G176" i="47"/>
  <c r="H176" i="47" s="1"/>
  <c r="G175" i="47"/>
  <c r="G174" i="47" s="1"/>
  <c r="G173" i="47"/>
  <c r="H173" i="47" s="1"/>
  <c r="G172" i="47"/>
  <c r="H172" i="47" s="1"/>
  <c r="H171" i="47"/>
  <c r="G171" i="47"/>
  <c r="G170" i="47"/>
  <c r="H170" i="47" s="1"/>
  <c r="G169" i="47"/>
  <c r="H169" i="47" s="1"/>
  <c r="G168" i="47"/>
  <c r="H168" i="47" s="1"/>
  <c r="G166" i="47"/>
  <c r="H166" i="47" s="1"/>
  <c r="G165" i="47"/>
  <c r="H165" i="47" s="1"/>
  <c r="G164" i="47"/>
  <c r="H164" i="47" s="1"/>
  <c r="H163" i="47"/>
  <c r="G163" i="47"/>
  <c r="G162" i="47"/>
  <c r="H162" i="47" s="1"/>
  <c r="G161" i="47"/>
  <c r="G160" i="47" s="1"/>
  <c r="G159" i="47"/>
  <c r="H159" i="47" s="1"/>
  <c r="G158" i="47"/>
  <c r="H158" i="47" s="1"/>
  <c r="H157" i="47"/>
  <c r="G157" i="47"/>
  <c r="G156" i="47"/>
  <c r="H156" i="47" s="1"/>
  <c r="G155" i="47"/>
  <c r="H155" i="47" s="1"/>
  <c r="G154" i="47"/>
  <c r="H154" i="47" s="1"/>
  <c r="G152" i="47"/>
  <c r="H152" i="47" s="1"/>
  <c r="G151" i="47"/>
  <c r="H151" i="47" s="1"/>
  <c r="G150" i="47"/>
  <c r="H150" i="47" s="1"/>
  <c r="H149" i="47"/>
  <c r="G149" i="47"/>
  <c r="G148" i="47"/>
  <c r="H148" i="47" s="1"/>
  <c r="G147" i="47"/>
  <c r="G146" i="47" s="1"/>
  <c r="G145" i="47"/>
  <c r="H145" i="47" s="1"/>
  <c r="G144" i="47"/>
  <c r="H144" i="47" s="1"/>
  <c r="H143" i="47"/>
  <c r="G143" i="47"/>
  <c r="G142" i="47"/>
  <c r="H142" i="47" s="1"/>
  <c r="G141" i="47"/>
  <c r="H141" i="47" s="1"/>
  <c r="G140" i="47"/>
  <c r="H140" i="47" s="1"/>
  <c r="G138" i="47"/>
  <c r="H138" i="47" s="1"/>
  <c r="G137" i="47"/>
  <c r="H137" i="47" s="1"/>
  <c r="G136" i="47"/>
  <c r="H136" i="47" s="1"/>
  <c r="H135" i="47"/>
  <c r="G135" i="47"/>
  <c r="G134" i="47"/>
  <c r="H134" i="47" s="1"/>
  <c r="G133" i="47"/>
  <c r="G132" i="47" s="1"/>
  <c r="G131" i="47"/>
  <c r="H131" i="47" s="1"/>
  <c r="G130" i="47"/>
  <c r="H130" i="47" s="1"/>
  <c r="H129" i="47"/>
  <c r="G129" i="47"/>
  <c r="G128" i="47"/>
  <c r="H128" i="47" s="1"/>
  <c r="G127" i="47"/>
  <c r="H127" i="47" s="1"/>
  <c r="G126" i="47"/>
  <c r="H126" i="47" s="1"/>
  <c r="G124" i="47"/>
  <c r="H124" i="47" s="1"/>
  <c r="G123" i="47"/>
  <c r="H123" i="47" s="1"/>
  <c r="G122" i="47"/>
  <c r="H122" i="47" s="1"/>
  <c r="H121" i="47"/>
  <c r="G121" i="47"/>
  <c r="G120" i="47"/>
  <c r="H120" i="47" s="1"/>
  <c r="G119" i="47"/>
  <c r="G118" i="47" s="1"/>
  <c r="H65" i="47"/>
  <c r="G65" i="47"/>
  <c r="G64" i="47"/>
  <c r="H64" i="47" s="1"/>
  <c r="H63" i="47"/>
  <c r="G63" i="47"/>
  <c r="G62" i="47"/>
  <c r="H62" i="47" s="1"/>
  <c r="G61" i="47"/>
  <c r="H61" i="47" s="1"/>
  <c r="G60" i="47"/>
  <c r="H60" i="47" s="1"/>
  <c r="G59" i="47"/>
  <c r="H59" i="47" s="1"/>
  <c r="G58" i="47"/>
  <c r="H58" i="47" s="1"/>
  <c r="H57" i="47"/>
  <c r="G57" i="47"/>
  <c r="G56" i="47"/>
  <c r="H56" i="47" s="1"/>
  <c r="H55" i="47"/>
  <c r="G55" i="47"/>
  <c r="G54" i="47"/>
  <c r="H54" i="47" s="1"/>
  <c r="G53" i="47"/>
  <c r="H53" i="47" s="1"/>
  <c r="G52" i="47"/>
  <c r="H52" i="47" s="1"/>
  <c r="G51" i="47"/>
  <c r="H49" i="47"/>
  <c r="G49" i="47"/>
  <c r="G48" i="47"/>
  <c r="H48" i="47" s="1"/>
  <c r="G47" i="47"/>
  <c r="H47" i="47" s="1"/>
  <c r="G46" i="47"/>
  <c r="H46" i="47" s="1"/>
  <c r="G45" i="47"/>
  <c r="H45" i="47" s="1"/>
  <c r="G44" i="47"/>
  <c r="H44" i="47" s="1"/>
  <c r="H43" i="47"/>
  <c r="G43" i="47"/>
  <c r="G42" i="47"/>
  <c r="H42" i="47" s="1"/>
  <c r="H41" i="47"/>
  <c r="G41" i="47"/>
  <c r="G40" i="47"/>
  <c r="H40" i="47" s="1"/>
  <c r="G39" i="47"/>
  <c r="G37" i="47"/>
  <c r="H37" i="47" s="1"/>
  <c r="G36" i="47"/>
  <c r="H36" i="47" s="1"/>
  <c r="H35" i="47"/>
  <c r="G35" i="47"/>
  <c r="G34" i="47"/>
  <c r="H34" i="47" s="1"/>
  <c r="H33" i="47"/>
  <c r="G33" i="47"/>
  <c r="G32" i="47" s="1"/>
  <c r="G31" i="47"/>
  <c r="H31" i="47" s="1"/>
  <c r="G30" i="47"/>
  <c r="H30" i="47" s="1"/>
  <c r="G29" i="47"/>
  <c r="H29" i="47" s="1"/>
  <c r="G28" i="47"/>
  <c r="H28" i="47" s="1"/>
  <c r="H27" i="47"/>
  <c r="G27" i="47"/>
  <c r="G26" i="47"/>
  <c r="H26" i="47" s="1"/>
  <c r="H25" i="47"/>
  <c r="G25" i="47"/>
  <c r="G24" i="47"/>
  <c r="H24" i="47" s="1"/>
  <c r="G23" i="47"/>
  <c r="H23" i="47" s="1"/>
  <c r="G22" i="47"/>
  <c r="H22" i="47" s="1"/>
  <c r="G21" i="47"/>
  <c r="H21" i="47" s="1"/>
  <c r="G20" i="47"/>
  <c r="H20" i="47" s="1"/>
  <c r="H19" i="47"/>
  <c r="G19" i="47"/>
  <c r="G18" i="47"/>
  <c r="H18" i="47" s="1"/>
  <c r="H17" i="47"/>
  <c r="G17" i="47"/>
  <c r="G16" i="47"/>
  <c r="H16" i="47" s="1"/>
  <c r="G15" i="47"/>
  <c r="H15" i="47" s="1"/>
  <c r="H14" i="47"/>
  <c r="G14" i="47"/>
  <c r="G13" i="47"/>
  <c r="H13" i="47" s="1"/>
  <c r="G12" i="47"/>
  <c r="G11" i="47" s="1"/>
  <c r="G193" i="46"/>
  <c r="H193" i="46" s="1"/>
  <c r="G192" i="46"/>
  <c r="H192" i="46" s="1"/>
  <c r="G191" i="46"/>
  <c r="H191" i="46" s="1"/>
  <c r="G190" i="46"/>
  <c r="H190" i="46" s="1"/>
  <c r="H189" i="46"/>
  <c r="G189" i="46"/>
  <c r="G187" i="46"/>
  <c r="H187" i="46" s="1"/>
  <c r="G186" i="46"/>
  <c r="H186" i="46" s="1"/>
  <c r="G185" i="46"/>
  <c r="H185" i="46" s="1"/>
  <c r="G184" i="46"/>
  <c r="H184" i="46" s="1"/>
  <c r="G183" i="46"/>
  <c r="H183" i="46" s="1"/>
  <c r="H181" i="46" s="1"/>
  <c r="G182" i="46"/>
  <c r="H182" i="46" s="1"/>
  <c r="G180" i="46"/>
  <c r="H180" i="46" s="1"/>
  <c r="G179" i="46"/>
  <c r="H179" i="46" s="1"/>
  <c r="G178" i="46"/>
  <c r="H178" i="46" s="1"/>
  <c r="G177" i="46"/>
  <c r="H177" i="46" s="1"/>
  <c r="G176" i="46"/>
  <c r="H176" i="46" s="1"/>
  <c r="G175" i="46"/>
  <c r="H175" i="46" s="1"/>
  <c r="H173" i="46"/>
  <c r="G173" i="46"/>
  <c r="G172" i="46"/>
  <c r="H172" i="46" s="1"/>
  <c r="G171" i="46"/>
  <c r="H171" i="46" s="1"/>
  <c r="G170" i="46"/>
  <c r="H170" i="46" s="1"/>
  <c r="G169" i="46"/>
  <c r="H169" i="46" s="1"/>
  <c r="G168" i="46"/>
  <c r="H168" i="46" s="1"/>
  <c r="G166" i="46"/>
  <c r="H166" i="46" s="1"/>
  <c r="H165" i="46"/>
  <c r="G165" i="46"/>
  <c r="G164" i="46"/>
  <c r="H164" i="46" s="1"/>
  <c r="G163" i="46"/>
  <c r="H163" i="46" s="1"/>
  <c r="G162" i="46"/>
  <c r="H162" i="46" s="1"/>
  <c r="G161" i="46"/>
  <c r="H161" i="46" s="1"/>
  <c r="H160" i="46" s="1"/>
  <c r="G160" i="46"/>
  <c r="G159" i="46"/>
  <c r="H159" i="46" s="1"/>
  <c r="G158" i="46"/>
  <c r="H158" i="46" s="1"/>
  <c r="H157" i="46"/>
  <c r="G157" i="46"/>
  <c r="G156" i="46"/>
  <c r="H156" i="46" s="1"/>
  <c r="G155" i="46"/>
  <c r="H155" i="46" s="1"/>
  <c r="H153" i="46" s="1"/>
  <c r="G154" i="46"/>
  <c r="H154" i="46" s="1"/>
  <c r="G152" i="46"/>
  <c r="H152" i="46" s="1"/>
  <c r="G151" i="46"/>
  <c r="H151" i="46" s="1"/>
  <c r="G150" i="46"/>
  <c r="H150" i="46" s="1"/>
  <c r="H149" i="46"/>
  <c r="G149" i="46"/>
  <c r="G148" i="46"/>
  <c r="H148" i="46" s="1"/>
  <c r="G147" i="46"/>
  <c r="G146" i="46" s="1"/>
  <c r="G145" i="46"/>
  <c r="H145" i="46" s="1"/>
  <c r="G144" i="46"/>
  <c r="H144" i="46" s="1"/>
  <c r="G143" i="46"/>
  <c r="H143" i="46" s="1"/>
  <c r="G142" i="46"/>
  <c r="H142" i="46" s="1"/>
  <c r="H141" i="46"/>
  <c r="H139" i="46" s="1"/>
  <c r="G141" i="46"/>
  <c r="G140" i="46"/>
  <c r="H140" i="46" s="1"/>
  <c r="G139" i="46"/>
  <c r="G138" i="46"/>
  <c r="H138" i="46" s="1"/>
  <c r="G137" i="46"/>
  <c r="H137" i="46" s="1"/>
  <c r="G136" i="46"/>
  <c r="H136" i="46" s="1"/>
  <c r="G135" i="46"/>
  <c r="H135" i="46" s="1"/>
  <c r="G134" i="46"/>
  <c r="H134" i="46" s="1"/>
  <c r="H133" i="46"/>
  <c r="G133" i="46"/>
  <c r="G131" i="46"/>
  <c r="H131" i="46" s="1"/>
  <c r="G130" i="46"/>
  <c r="H130" i="46" s="1"/>
  <c r="G129" i="46"/>
  <c r="H129" i="46" s="1"/>
  <c r="G128" i="46"/>
  <c r="H128" i="46" s="1"/>
  <c r="G127" i="46"/>
  <c r="H127" i="46" s="1"/>
  <c r="G126" i="46"/>
  <c r="H126" i="46" s="1"/>
  <c r="G124" i="46"/>
  <c r="H124" i="46" s="1"/>
  <c r="G123" i="46"/>
  <c r="H123" i="46" s="1"/>
  <c r="G122" i="46"/>
  <c r="H122" i="46" s="1"/>
  <c r="G121" i="46"/>
  <c r="H121" i="46" s="1"/>
  <c r="G120" i="46"/>
  <c r="H120" i="46" s="1"/>
  <c r="G119" i="46"/>
  <c r="H119" i="46" s="1"/>
  <c r="G65" i="46"/>
  <c r="H65" i="46" s="1"/>
  <c r="G64" i="46"/>
  <c r="H64" i="46" s="1"/>
  <c r="G63" i="46"/>
  <c r="H63" i="46" s="1"/>
  <c r="G62" i="46"/>
  <c r="H62" i="46" s="1"/>
  <c r="G61" i="46"/>
  <c r="H61" i="46" s="1"/>
  <c r="G60" i="46"/>
  <c r="H60" i="46" s="1"/>
  <c r="H59" i="46"/>
  <c r="G59" i="46"/>
  <c r="G58" i="46"/>
  <c r="H58" i="46" s="1"/>
  <c r="G57" i="46"/>
  <c r="H57" i="46" s="1"/>
  <c r="G56" i="46"/>
  <c r="H56" i="46" s="1"/>
  <c r="G55" i="46"/>
  <c r="H55" i="46" s="1"/>
  <c r="G54" i="46"/>
  <c r="H54" i="46" s="1"/>
  <c r="G53" i="46"/>
  <c r="H53" i="46" s="1"/>
  <c r="G52" i="46"/>
  <c r="H52" i="46" s="1"/>
  <c r="H51" i="46"/>
  <c r="G51" i="46"/>
  <c r="G49" i="46"/>
  <c r="H49" i="46" s="1"/>
  <c r="G48" i="46"/>
  <c r="H48" i="46" s="1"/>
  <c r="G47" i="46"/>
  <c r="H47" i="46" s="1"/>
  <c r="G46" i="46"/>
  <c r="H46" i="46" s="1"/>
  <c r="G45" i="46"/>
  <c r="H45" i="46" s="1"/>
  <c r="G44" i="46"/>
  <c r="H44" i="46" s="1"/>
  <c r="H43" i="46"/>
  <c r="G43" i="46"/>
  <c r="G42" i="46"/>
  <c r="H42" i="46" s="1"/>
  <c r="G41" i="46"/>
  <c r="H41" i="46" s="1"/>
  <c r="G40" i="46"/>
  <c r="H40" i="46" s="1"/>
  <c r="G37" i="46"/>
  <c r="H37" i="46" s="1"/>
  <c r="G36" i="46"/>
  <c r="H36" i="46" s="1"/>
  <c r="H35" i="46"/>
  <c r="G35" i="46"/>
  <c r="G34" i="46"/>
  <c r="H34" i="46" s="1"/>
  <c r="G33" i="46"/>
  <c r="G32" i="46" s="1"/>
  <c r="G31" i="46"/>
  <c r="H31" i="46" s="1"/>
  <c r="G30" i="46"/>
  <c r="H30" i="46" s="1"/>
  <c r="G29" i="46"/>
  <c r="H29" i="46" s="1"/>
  <c r="G28" i="46"/>
  <c r="H28" i="46" s="1"/>
  <c r="H27" i="46"/>
  <c r="G27" i="46"/>
  <c r="G26" i="46"/>
  <c r="H26" i="46" s="1"/>
  <c r="G25" i="46"/>
  <c r="H25" i="46" s="1"/>
  <c r="G24" i="46"/>
  <c r="H24" i="46" s="1"/>
  <c r="G23" i="46"/>
  <c r="H23" i="46" s="1"/>
  <c r="G22" i="46"/>
  <c r="H22" i="46" s="1"/>
  <c r="G21" i="46"/>
  <c r="H21" i="46" s="1"/>
  <c r="G20" i="46"/>
  <c r="H20" i="46" s="1"/>
  <c r="H19" i="46"/>
  <c r="G19" i="46"/>
  <c r="G18" i="46"/>
  <c r="H18" i="46" s="1"/>
  <c r="G17" i="46"/>
  <c r="H17" i="46" s="1"/>
  <c r="G16" i="46"/>
  <c r="H16" i="46" s="1"/>
  <c r="G15" i="46"/>
  <c r="H15" i="46" s="1"/>
  <c r="H14" i="46"/>
  <c r="G14" i="46"/>
  <c r="G13" i="46"/>
  <c r="H13" i="46" s="1"/>
  <c r="H12" i="46"/>
  <c r="H11" i="46" s="1"/>
  <c r="G12" i="46"/>
  <c r="G193" i="45"/>
  <c r="H193" i="45" s="1"/>
  <c r="G192" i="45"/>
  <c r="H192" i="45" s="1"/>
  <c r="H191" i="45"/>
  <c r="G191" i="45"/>
  <c r="G190" i="45"/>
  <c r="H190" i="45" s="1"/>
  <c r="G189" i="45"/>
  <c r="G188" i="45" s="1"/>
  <c r="G187" i="45"/>
  <c r="H187" i="45" s="1"/>
  <c r="G186" i="45"/>
  <c r="H186" i="45" s="1"/>
  <c r="H185" i="45"/>
  <c r="G185" i="45"/>
  <c r="G184" i="45"/>
  <c r="H184" i="45" s="1"/>
  <c r="G183" i="45"/>
  <c r="H183" i="45" s="1"/>
  <c r="G182" i="45"/>
  <c r="H182" i="45" s="1"/>
  <c r="G180" i="45"/>
  <c r="H180" i="45" s="1"/>
  <c r="H179" i="45"/>
  <c r="G179" i="45"/>
  <c r="G178" i="45"/>
  <c r="H178" i="45" s="1"/>
  <c r="H177" i="45"/>
  <c r="G177" i="45"/>
  <c r="G176" i="45"/>
  <c r="H176" i="45" s="1"/>
  <c r="G175" i="45"/>
  <c r="G174" i="45" s="1"/>
  <c r="H173" i="45"/>
  <c r="G173" i="45"/>
  <c r="G172" i="45"/>
  <c r="H172" i="45" s="1"/>
  <c r="H171" i="45"/>
  <c r="G171" i="45"/>
  <c r="G170" i="45"/>
  <c r="H170" i="45" s="1"/>
  <c r="G169" i="45"/>
  <c r="H169" i="45" s="1"/>
  <c r="G168" i="45"/>
  <c r="H168" i="45" s="1"/>
  <c r="G166" i="45"/>
  <c r="H166" i="45" s="1"/>
  <c r="H165" i="45"/>
  <c r="G165" i="45"/>
  <c r="G164" i="45"/>
  <c r="H164" i="45" s="1"/>
  <c r="H163" i="45"/>
  <c r="G163" i="45"/>
  <c r="G162" i="45"/>
  <c r="H162" i="45" s="1"/>
  <c r="G161" i="45"/>
  <c r="G160" i="45" s="1"/>
  <c r="H159" i="45"/>
  <c r="G159" i="45"/>
  <c r="G158" i="45"/>
  <c r="H158" i="45" s="1"/>
  <c r="H157" i="45"/>
  <c r="G157" i="45"/>
  <c r="G156" i="45"/>
  <c r="H156" i="45" s="1"/>
  <c r="G155" i="45"/>
  <c r="H155" i="45" s="1"/>
  <c r="G154" i="45"/>
  <c r="H154" i="45" s="1"/>
  <c r="G152" i="45"/>
  <c r="H152" i="45" s="1"/>
  <c r="H151" i="45"/>
  <c r="G151" i="45"/>
  <c r="G150" i="45"/>
  <c r="H150" i="45" s="1"/>
  <c r="H149" i="45"/>
  <c r="G149" i="45"/>
  <c r="G148" i="45"/>
  <c r="H148" i="45" s="1"/>
  <c r="G147" i="45"/>
  <c r="G146" i="45" s="1"/>
  <c r="H145" i="45"/>
  <c r="G145" i="45"/>
  <c r="G144" i="45"/>
  <c r="H144" i="45" s="1"/>
  <c r="H143" i="45"/>
  <c r="G143" i="45"/>
  <c r="G142" i="45"/>
  <c r="H142" i="45" s="1"/>
  <c r="G141" i="45"/>
  <c r="H141" i="45" s="1"/>
  <c r="G140" i="45"/>
  <c r="H140" i="45" s="1"/>
  <c r="G138" i="45"/>
  <c r="H138" i="45" s="1"/>
  <c r="H137" i="45"/>
  <c r="G137" i="45"/>
  <c r="G136" i="45"/>
  <c r="H136" i="45" s="1"/>
  <c r="H135" i="45"/>
  <c r="G135" i="45"/>
  <c r="G134" i="45"/>
  <c r="H134" i="45" s="1"/>
  <c r="G133" i="45"/>
  <c r="G132" i="45" s="1"/>
  <c r="H131" i="45"/>
  <c r="G131" i="45"/>
  <c r="G130" i="45"/>
  <c r="H130" i="45" s="1"/>
  <c r="H129" i="45"/>
  <c r="G129" i="45"/>
  <c r="G128" i="45"/>
  <c r="H128" i="45" s="1"/>
  <c r="G127" i="45"/>
  <c r="H127" i="45" s="1"/>
  <c r="G126" i="45"/>
  <c r="H126" i="45" s="1"/>
  <c r="G124" i="45"/>
  <c r="H124" i="45" s="1"/>
  <c r="H123" i="45"/>
  <c r="G123" i="45"/>
  <c r="G122" i="45"/>
  <c r="H122" i="45" s="1"/>
  <c r="H121" i="45"/>
  <c r="G121" i="45"/>
  <c r="G120" i="45"/>
  <c r="H120" i="45" s="1"/>
  <c r="G119" i="45"/>
  <c r="G118" i="45" s="1"/>
  <c r="H65" i="45"/>
  <c r="G65" i="45"/>
  <c r="G64" i="45"/>
  <c r="H64" i="45" s="1"/>
  <c r="H63" i="45"/>
  <c r="G63" i="45"/>
  <c r="G62" i="45"/>
  <c r="H62" i="45" s="1"/>
  <c r="G61" i="45"/>
  <c r="H61" i="45" s="1"/>
  <c r="G60" i="45"/>
  <c r="H60" i="45" s="1"/>
  <c r="G59" i="45"/>
  <c r="H59" i="45" s="1"/>
  <c r="G58" i="45"/>
  <c r="H58" i="45" s="1"/>
  <c r="H57" i="45"/>
  <c r="G57" i="45"/>
  <c r="G56" i="45"/>
  <c r="H56" i="45" s="1"/>
  <c r="H55" i="45"/>
  <c r="G55" i="45"/>
  <c r="G54" i="45"/>
  <c r="H54" i="45" s="1"/>
  <c r="G53" i="45"/>
  <c r="H53" i="45" s="1"/>
  <c r="G52" i="45"/>
  <c r="H52" i="45" s="1"/>
  <c r="G51" i="45"/>
  <c r="H51" i="45" s="1"/>
  <c r="G50" i="45"/>
  <c r="H49" i="45"/>
  <c r="G49" i="45"/>
  <c r="G48" i="45"/>
  <c r="H48" i="45" s="1"/>
  <c r="H47" i="45"/>
  <c r="G47" i="45"/>
  <c r="G46" i="45"/>
  <c r="H46" i="45" s="1"/>
  <c r="G45" i="45"/>
  <c r="H45" i="45" s="1"/>
  <c r="G44" i="45"/>
  <c r="H44" i="45" s="1"/>
  <c r="G43" i="45"/>
  <c r="H43" i="45" s="1"/>
  <c r="G42" i="45"/>
  <c r="H42" i="45" s="1"/>
  <c r="H41" i="45"/>
  <c r="G41" i="45"/>
  <c r="G40" i="45"/>
  <c r="H40" i="45" s="1"/>
  <c r="G37" i="45"/>
  <c r="H37" i="45" s="1"/>
  <c r="G36" i="45"/>
  <c r="H36" i="45" s="1"/>
  <c r="G35" i="45"/>
  <c r="H35" i="45" s="1"/>
  <c r="G34" i="45"/>
  <c r="H34" i="45" s="1"/>
  <c r="H33" i="45"/>
  <c r="G33" i="45"/>
  <c r="H31" i="45"/>
  <c r="G31" i="45"/>
  <c r="G30" i="45"/>
  <c r="H30" i="45" s="1"/>
  <c r="G29" i="45"/>
  <c r="H29" i="45" s="1"/>
  <c r="G28" i="45"/>
  <c r="H28" i="45" s="1"/>
  <c r="G27" i="45"/>
  <c r="H27" i="45" s="1"/>
  <c r="G26" i="45"/>
  <c r="H26" i="45" s="1"/>
  <c r="H25" i="45"/>
  <c r="G25" i="45"/>
  <c r="G24" i="45"/>
  <c r="H24" i="45" s="1"/>
  <c r="H23" i="45"/>
  <c r="G23" i="45"/>
  <c r="G22" i="45"/>
  <c r="H22" i="45" s="1"/>
  <c r="G21" i="45"/>
  <c r="H21" i="45" s="1"/>
  <c r="G20" i="45"/>
  <c r="H20" i="45" s="1"/>
  <c r="G19" i="45"/>
  <c r="H19" i="45" s="1"/>
  <c r="G18" i="45"/>
  <c r="H18" i="45" s="1"/>
  <c r="H17" i="45"/>
  <c r="G17" i="45"/>
  <c r="G16" i="45"/>
  <c r="H16" i="45" s="1"/>
  <c r="H15" i="45"/>
  <c r="G15" i="45"/>
  <c r="G14" i="45"/>
  <c r="H14" i="45" s="1"/>
  <c r="H13" i="45"/>
  <c r="G13" i="45"/>
  <c r="G12" i="45"/>
  <c r="G11" i="45" s="1"/>
  <c r="G193" i="44"/>
  <c r="H193" i="44" s="1"/>
  <c r="G192" i="44"/>
  <c r="H192" i="44" s="1"/>
  <c r="G191" i="44"/>
  <c r="H191" i="44" s="1"/>
  <c r="G190" i="44"/>
  <c r="H190" i="44" s="1"/>
  <c r="H189" i="44"/>
  <c r="G189" i="44"/>
  <c r="G187" i="44"/>
  <c r="H187" i="44" s="1"/>
  <c r="G186" i="44"/>
  <c r="H186" i="44" s="1"/>
  <c r="G185" i="44"/>
  <c r="H185" i="44" s="1"/>
  <c r="G184" i="44"/>
  <c r="H184" i="44" s="1"/>
  <c r="G183" i="44"/>
  <c r="H183" i="44" s="1"/>
  <c r="H181" i="44" s="1"/>
  <c r="G182" i="44"/>
  <c r="H182" i="44" s="1"/>
  <c r="G180" i="44"/>
  <c r="H180" i="44" s="1"/>
  <c r="G179" i="44"/>
  <c r="H179" i="44" s="1"/>
  <c r="G178" i="44"/>
  <c r="H178" i="44" s="1"/>
  <c r="G177" i="44"/>
  <c r="H177" i="44" s="1"/>
  <c r="G176" i="44"/>
  <c r="H176" i="44" s="1"/>
  <c r="G175" i="44"/>
  <c r="H175" i="44" s="1"/>
  <c r="H173" i="44"/>
  <c r="G173" i="44"/>
  <c r="G172" i="44"/>
  <c r="H172" i="44" s="1"/>
  <c r="G171" i="44"/>
  <c r="H171" i="44" s="1"/>
  <c r="G170" i="44"/>
  <c r="H170" i="44" s="1"/>
  <c r="G169" i="44"/>
  <c r="H169" i="44" s="1"/>
  <c r="G168" i="44"/>
  <c r="H168" i="44" s="1"/>
  <c r="G166" i="44"/>
  <c r="H166" i="44" s="1"/>
  <c r="H165" i="44"/>
  <c r="G165" i="44"/>
  <c r="G164" i="44"/>
  <c r="H164" i="44" s="1"/>
  <c r="G163" i="44"/>
  <c r="H163" i="44" s="1"/>
  <c r="G162" i="44"/>
  <c r="H162" i="44" s="1"/>
  <c r="G161" i="44"/>
  <c r="H161" i="44" s="1"/>
  <c r="H160" i="44" s="1"/>
  <c r="G160" i="44"/>
  <c r="G159" i="44"/>
  <c r="H159" i="44" s="1"/>
  <c r="G158" i="44"/>
  <c r="H158" i="44" s="1"/>
  <c r="H157" i="44"/>
  <c r="G157" i="44"/>
  <c r="G156" i="44"/>
  <c r="H156" i="44" s="1"/>
  <c r="G155" i="44"/>
  <c r="H155" i="44" s="1"/>
  <c r="G154" i="44"/>
  <c r="H154" i="44" s="1"/>
  <c r="G152" i="44"/>
  <c r="H152" i="44" s="1"/>
  <c r="G151" i="44"/>
  <c r="H151" i="44" s="1"/>
  <c r="G150" i="44"/>
  <c r="H150" i="44" s="1"/>
  <c r="H149" i="44"/>
  <c r="G149" i="44"/>
  <c r="G148" i="44"/>
  <c r="H148" i="44" s="1"/>
  <c r="G147" i="44"/>
  <c r="G146" i="44" s="1"/>
  <c r="G145" i="44"/>
  <c r="H145" i="44" s="1"/>
  <c r="G144" i="44"/>
  <c r="H144" i="44" s="1"/>
  <c r="G143" i="44"/>
  <c r="H143" i="44" s="1"/>
  <c r="G142" i="44"/>
  <c r="H142" i="44" s="1"/>
  <c r="H141" i="44"/>
  <c r="H139" i="44" s="1"/>
  <c r="G141" i="44"/>
  <c r="G140" i="44"/>
  <c r="H140" i="44" s="1"/>
  <c r="G139" i="44"/>
  <c r="G138" i="44"/>
  <c r="H138" i="44" s="1"/>
  <c r="G137" i="44"/>
  <c r="H137" i="44" s="1"/>
  <c r="G136" i="44"/>
  <c r="H136" i="44" s="1"/>
  <c r="G135" i="44"/>
  <c r="H135" i="44" s="1"/>
  <c r="G134" i="44"/>
  <c r="H134" i="44" s="1"/>
  <c r="H133" i="44"/>
  <c r="G133" i="44"/>
  <c r="G131" i="44"/>
  <c r="H131" i="44" s="1"/>
  <c r="G130" i="44"/>
  <c r="H130" i="44" s="1"/>
  <c r="G129" i="44"/>
  <c r="H129" i="44" s="1"/>
  <c r="G128" i="44"/>
  <c r="H128" i="44" s="1"/>
  <c r="G127" i="44"/>
  <c r="H127" i="44" s="1"/>
  <c r="H125" i="44" s="1"/>
  <c r="G126" i="44"/>
  <c r="H126" i="44" s="1"/>
  <c r="G124" i="44"/>
  <c r="H124" i="44" s="1"/>
  <c r="G123" i="44"/>
  <c r="H123" i="44" s="1"/>
  <c r="G122" i="44"/>
  <c r="H122" i="44" s="1"/>
  <c r="G121" i="44"/>
  <c r="H121" i="44" s="1"/>
  <c r="G120" i="44"/>
  <c r="H120" i="44" s="1"/>
  <c r="G119" i="44"/>
  <c r="H119" i="44" s="1"/>
  <c r="G65" i="44"/>
  <c r="H65" i="44" s="1"/>
  <c r="G64" i="44"/>
  <c r="H64" i="44" s="1"/>
  <c r="G63" i="44"/>
  <c r="H63" i="44" s="1"/>
  <c r="G62" i="44"/>
  <c r="H62" i="44" s="1"/>
  <c r="H61" i="44"/>
  <c r="G61" i="44"/>
  <c r="G60" i="44"/>
  <c r="H60" i="44" s="1"/>
  <c r="H59" i="44"/>
  <c r="G59" i="44"/>
  <c r="G58" i="44"/>
  <c r="H58" i="44" s="1"/>
  <c r="G57" i="44"/>
  <c r="H57" i="44" s="1"/>
  <c r="G56" i="44"/>
  <c r="H56" i="44" s="1"/>
  <c r="G55" i="44"/>
  <c r="H55" i="44" s="1"/>
  <c r="G54" i="44"/>
  <c r="H54" i="44" s="1"/>
  <c r="H53" i="44"/>
  <c r="G53" i="44"/>
  <c r="G52" i="44"/>
  <c r="H52" i="44" s="1"/>
  <c r="H51" i="44"/>
  <c r="G51" i="44"/>
  <c r="G50" i="44" s="1"/>
  <c r="G49" i="44"/>
  <c r="H49" i="44" s="1"/>
  <c r="G48" i="44"/>
  <c r="H48" i="44" s="1"/>
  <c r="G47" i="44"/>
  <c r="H47" i="44" s="1"/>
  <c r="G46" i="44"/>
  <c r="H46" i="44" s="1"/>
  <c r="H45" i="44"/>
  <c r="G45" i="44"/>
  <c r="G44" i="44"/>
  <c r="H44" i="44" s="1"/>
  <c r="H43" i="44"/>
  <c r="G43" i="44"/>
  <c r="G42" i="44"/>
  <c r="H42" i="44" s="1"/>
  <c r="G41" i="44"/>
  <c r="G39" i="44" s="1"/>
  <c r="G40" i="44"/>
  <c r="H40" i="44" s="1"/>
  <c r="G37" i="44"/>
  <c r="H37" i="44" s="1"/>
  <c r="G36" i="44"/>
  <c r="H36" i="44" s="1"/>
  <c r="H35" i="44"/>
  <c r="G35" i="44"/>
  <c r="G34" i="44"/>
  <c r="H34" i="44" s="1"/>
  <c r="G33" i="44"/>
  <c r="G32" i="44" s="1"/>
  <c r="G31" i="44"/>
  <c r="H31" i="44" s="1"/>
  <c r="G30" i="44"/>
  <c r="H30" i="44" s="1"/>
  <c r="G29" i="44"/>
  <c r="H29" i="44" s="1"/>
  <c r="G28" i="44"/>
  <c r="H28" i="44" s="1"/>
  <c r="H27" i="44"/>
  <c r="G27" i="44"/>
  <c r="G26" i="44"/>
  <c r="H26" i="44" s="1"/>
  <c r="G25" i="44"/>
  <c r="H25" i="44" s="1"/>
  <c r="G24" i="44"/>
  <c r="H24" i="44" s="1"/>
  <c r="G23" i="44"/>
  <c r="H23" i="44" s="1"/>
  <c r="G22" i="44"/>
  <c r="H22" i="44" s="1"/>
  <c r="G21" i="44"/>
  <c r="H21" i="44" s="1"/>
  <c r="G20" i="44"/>
  <c r="H20" i="44" s="1"/>
  <c r="H19" i="44"/>
  <c r="G19" i="44"/>
  <c r="G18" i="44"/>
  <c r="H18" i="44" s="1"/>
  <c r="G17" i="44"/>
  <c r="H17" i="44" s="1"/>
  <c r="G16" i="44"/>
  <c r="H16" i="44" s="1"/>
  <c r="G15" i="44"/>
  <c r="H15" i="44" s="1"/>
  <c r="H14" i="44"/>
  <c r="G14" i="44"/>
  <c r="G13" i="44"/>
  <c r="H13" i="44" s="1"/>
  <c r="H12" i="44"/>
  <c r="G12" i="44"/>
  <c r="G193" i="43"/>
  <c r="H193" i="43" s="1"/>
  <c r="G192" i="43"/>
  <c r="H192" i="43" s="1"/>
  <c r="H191" i="43"/>
  <c r="G191" i="43"/>
  <c r="G190" i="43"/>
  <c r="H190" i="43" s="1"/>
  <c r="G189" i="43"/>
  <c r="G188" i="43" s="1"/>
  <c r="G187" i="43"/>
  <c r="H187" i="43" s="1"/>
  <c r="G186" i="43"/>
  <c r="H186" i="43" s="1"/>
  <c r="H185" i="43"/>
  <c r="G185" i="43"/>
  <c r="G184" i="43"/>
  <c r="H184" i="43" s="1"/>
  <c r="G183" i="43"/>
  <c r="H183" i="43" s="1"/>
  <c r="H181" i="43" s="1"/>
  <c r="G182" i="43"/>
  <c r="H182" i="43" s="1"/>
  <c r="G180" i="43"/>
  <c r="H180" i="43" s="1"/>
  <c r="G179" i="43"/>
  <c r="H179" i="43" s="1"/>
  <c r="G178" i="43"/>
  <c r="H178" i="43" s="1"/>
  <c r="H177" i="43"/>
  <c r="G177" i="43"/>
  <c r="G176" i="43"/>
  <c r="H176" i="43" s="1"/>
  <c r="G175" i="43"/>
  <c r="G174" i="43" s="1"/>
  <c r="G173" i="43"/>
  <c r="H173" i="43" s="1"/>
  <c r="G172" i="43"/>
  <c r="H172" i="43" s="1"/>
  <c r="H171" i="43"/>
  <c r="G171" i="43"/>
  <c r="G170" i="43"/>
  <c r="H170" i="43" s="1"/>
  <c r="G169" i="43"/>
  <c r="H169" i="43" s="1"/>
  <c r="H167" i="43" s="1"/>
  <c r="G168" i="43"/>
  <c r="H168" i="43" s="1"/>
  <c r="G166" i="43"/>
  <c r="H166" i="43" s="1"/>
  <c r="G165" i="43"/>
  <c r="H165" i="43" s="1"/>
  <c r="G164" i="43"/>
  <c r="H164" i="43" s="1"/>
  <c r="H163" i="43"/>
  <c r="G163" i="43"/>
  <c r="G162" i="43"/>
  <c r="H162" i="43" s="1"/>
  <c r="G161" i="43"/>
  <c r="G160" i="43" s="1"/>
  <c r="G159" i="43"/>
  <c r="H159" i="43" s="1"/>
  <c r="G158" i="43"/>
  <c r="H158" i="43" s="1"/>
  <c r="H157" i="43"/>
  <c r="G157" i="43"/>
  <c r="G156" i="43"/>
  <c r="H156" i="43" s="1"/>
  <c r="G155" i="43"/>
  <c r="H155" i="43" s="1"/>
  <c r="H153" i="43" s="1"/>
  <c r="G154" i="43"/>
  <c r="H154" i="43" s="1"/>
  <c r="G152" i="43"/>
  <c r="H152" i="43" s="1"/>
  <c r="G151" i="43"/>
  <c r="H151" i="43" s="1"/>
  <c r="G150" i="43"/>
  <c r="H150" i="43" s="1"/>
  <c r="H149" i="43"/>
  <c r="G149" i="43"/>
  <c r="G148" i="43"/>
  <c r="H148" i="43" s="1"/>
  <c r="G147" i="43"/>
  <c r="G146" i="43" s="1"/>
  <c r="G145" i="43"/>
  <c r="H145" i="43" s="1"/>
  <c r="G144" i="43"/>
  <c r="H144" i="43" s="1"/>
  <c r="H143" i="43"/>
  <c r="G143" i="43"/>
  <c r="G142" i="43"/>
  <c r="H142" i="43" s="1"/>
  <c r="G141" i="43"/>
  <c r="H141" i="43" s="1"/>
  <c r="H139" i="43" s="1"/>
  <c r="G140" i="43"/>
  <c r="H140" i="43" s="1"/>
  <c r="G138" i="43"/>
  <c r="H138" i="43" s="1"/>
  <c r="G137" i="43"/>
  <c r="H137" i="43" s="1"/>
  <c r="G136" i="43"/>
  <c r="H136" i="43" s="1"/>
  <c r="H135" i="43"/>
  <c r="G135" i="43"/>
  <c r="G134" i="43"/>
  <c r="H134" i="43" s="1"/>
  <c r="G133" i="43"/>
  <c r="G132" i="43" s="1"/>
  <c r="G131" i="43"/>
  <c r="H131" i="43" s="1"/>
  <c r="G130" i="43"/>
  <c r="H130" i="43" s="1"/>
  <c r="H129" i="43"/>
  <c r="G129" i="43"/>
  <c r="G128" i="43"/>
  <c r="H128" i="43" s="1"/>
  <c r="G127" i="43"/>
  <c r="H127" i="43" s="1"/>
  <c r="H125" i="43" s="1"/>
  <c r="G126" i="43"/>
  <c r="H126" i="43" s="1"/>
  <c r="G124" i="43"/>
  <c r="H124" i="43" s="1"/>
  <c r="G123" i="43"/>
  <c r="H123" i="43" s="1"/>
  <c r="G122" i="43"/>
  <c r="H122" i="43" s="1"/>
  <c r="H121" i="43"/>
  <c r="G121" i="43"/>
  <c r="G120" i="43"/>
  <c r="H120" i="43" s="1"/>
  <c r="G119" i="43"/>
  <c r="G118" i="43" s="1"/>
  <c r="G65" i="43"/>
  <c r="H65" i="43" s="1"/>
  <c r="G64" i="43"/>
  <c r="H64" i="43" s="1"/>
  <c r="G63" i="43"/>
  <c r="H63" i="43" s="1"/>
  <c r="G62" i="43"/>
  <c r="H62" i="43" s="1"/>
  <c r="H61" i="43"/>
  <c r="G61" i="43"/>
  <c r="G60" i="43"/>
  <c r="H60" i="43" s="1"/>
  <c r="H59" i="43"/>
  <c r="G59" i="43"/>
  <c r="G58" i="43"/>
  <c r="H58" i="43" s="1"/>
  <c r="G57" i="43"/>
  <c r="H57" i="43" s="1"/>
  <c r="G56" i="43"/>
  <c r="H56" i="43" s="1"/>
  <c r="G55" i="43"/>
  <c r="H55" i="43" s="1"/>
  <c r="G54" i="43"/>
  <c r="H54" i="43" s="1"/>
  <c r="H53" i="43"/>
  <c r="G53" i="43"/>
  <c r="G52" i="43"/>
  <c r="H52" i="43" s="1"/>
  <c r="H51" i="43"/>
  <c r="G51" i="43"/>
  <c r="G50" i="43" s="1"/>
  <c r="G49" i="43"/>
  <c r="H49" i="43" s="1"/>
  <c r="G48" i="43"/>
  <c r="H48" i="43" s="1"/>
  <c r="G47" i="43"/>
  <c r="H47" i="43" s="1"/>
  <c r="G46" i="43"/>
  <c r="H46" i="43" s="1"/>
  <c r="H45" i="43"/>
  <c r="G45" i="43"/>
  <c r="G44" i="43"/>
  <c r="H44" i="43" s="1"/>
  <c r="H43" i="43"/>
  <c r="G43" i="43"/>
  <c r="G42" i="43"/>
  <c r="H42" i="43" s="1"/>
  <c r="G41" i="43"/>
  <c r="H41" i="43" s="1"/>
  <c r="G40" i="43"/>
  <c r="H40" i="43" s="1"/>
  <c r="H37" i="43"/>
  <c r="G37" i="43"/>
  <c r="G36" i="43"/>
  <c r="H36" i="43" s="1"/>
  <c r="H35" i="43"/>
  <c r="G35" i="43"/>
  <c r="G34" i="43"/>
  <c r="H34" i="43" s="1"/>
  <c r="G33" i="43"/>
  <c r="G32" i="43" s="1"/>
  <c r="G31" i="43"/>
  <c r="H31" i="43" s="1"/>
  <c r="G30" i="43"/>
  <c r="H30" i="43" s="1"/>
  <c r="H29" i="43"/>
  <c r="G29" i="43"/>
  <c r="G28" i="43"/>
  <c r="H28" i="43" s="1"/>
  <c r="H27" i="43"/>
  <c r="G27" i="43"/>
  <c r="G26" i="43"/>
  <c r="H26" i="43" s="1"/>
  <c r="G25" i="43"/>
  <c r="H25" i="43" s="1"/>
  <c r="G24" i="43"/>
  <c r="H24" i="43" s="1"/>
  <c r="G23" i="43"/>
  <c r="H23" i="43" s="1"/>
  <c r="G22" i="43"/>
  <c r="H22" i="43" s="1"/>
  <c r="H21" i="43"/>
  <c r="G21" i="43"/>
  <c r="G20" i="43"/>
  <c r="H20" i="43" s="1"/>
  <c r="H19" i="43"/>
  <c r="G19" i="43"/>
  <c r="G18" i="43"/>
  <c r="H18" i="43" s="1"/>
  <c r="G17" i="43"/>
  <c r="H17" i="43" s="1"/>
  <c r="G16" i="43"/>
  <c r="H16" i="43" s="1"/>
  <c r="G15" i="43"/>
  <c r="H15" i="43" s="1"/>
  <c r="H14" i="43"/>
  <c r="G14" i="43"/>
  <c r="G13" i="43"/>
  <c r="H13" i="43" s="1"/>
  <c r="H12" i="43"/>
  <c r="H11" i="43" s="1"/>
  <c r="G12" i="43"/>
  <c r="G193" i="23"/>
  <c r="H193" i="23" s="1"/>
  <c r="G192" i="23"/>
  <c r="H192" i="23" s="1"/>
  <c r="G191" i="23"/>
  <c r="H191" i="23" s="1"/>
  <c r="G190" i="23"/>
  <c r="H190" i="23" s="1"/>
  <c r="G189" i="23"/>
  <c r="G187" i="23"/>
  <c r="H187" i="23" s="1"/>
  <c r="G186" i="23"/>
  <c r="H186" i="23" s="1"/>
  <c r="G185" i="23"/>
  <c r="H185" i="23" s="1"/>
  <c r="G184" i="23"/>
  <c r="H184" i="23" s="1"/>
  <c r="G183" i="23"/>
  <c r="H183" i="23" s="1"/>
  <c r="G182" i="23"/>
  <c r="H182" i="23" s="1"/>
  <c r="G181" i="23"/>
  <c r="G180" i="23"/>
  <c r="H180" i="23" s="1"/>
  <c r="G179" i="23"/>
  <c r="H179" i="23" s="1"/>
  <c r="G178" i="23"/>
  <c r="H178" i="23" s="1"/>
  <c r="G177" i="23"/>
  <c r="H177" i="23" s="1"/>
  <c r="G176" i="23"/>
  <c r="H176" i="23" s="1"/>
  <c r="G175" i="23"/>
  <c r="G173" i="23"/>
  <c r="H173" i="23" s="1"/>
  <c r="G172" i="23"/>
  <c r="H172" i="23" s="1"/>
  <c r="G171" i="23"/>
  <c r="H171" i="23" s="1"/>
  <c r="G170" i="23"/>
  <c r="H170" i="23" s="1"/>
  <c r="G169" i="23"/>
  <c r="H169" i="23" s="1"/>
  <c r="G168" i="23"/>
  <c r="H168" i="23" s="1"/>
  <c r="H167" i="23" s="1"/>
  <c r="G166" i="23"/>
  <c r="H166" i="23" s="1"/>
  <c r="G165" i="23"/>
  <c r="H165" i="23" s="1"/>
  <c r="G164" i="23"/>
  <c r="H164" i="23" s="1"/>
  <c r="G163" i="23"/>
  <c r="H163" i="23" s="1"/>
  <c r="G162" i="23"/>
  <c r="H162" i="23" s="1"/>
  <c r="G161" i="23"/>
  <c r="G159" i="23"/>
  <c r="H159" i="23" s="1"/>
  <c r="G158" i="23"/>
  <c r="H158" i="23" s="1"/>
  <c r="G157" i="23"/>
  <c r="H157" i="23" s="1"/>
  <c r="G156" i="23"/>
  <c r="H156" i="23" s="1"/>
  <c r="G155" i="23"/>
  <c r="H155" i="23" s="1"/>
  <c r="G154" i="23"/>
  <c r="H154" i="23" s="1"/>
  <c r="G152" i="23"/>
  <c r="H152" i="23" s="1"/>
  <c r="G151" i="23"/>
  <c r="H151" i="23" s="1"/>
  <c r="G150" i="23"/>
  <c r="H150" i="23" s="1"/>
  <c r="G149" i="23"/>
  <c r="H149" i="23" s="1"/>
  <c r="G148" i="23"/>
  <c r="H148" i="23" s="1"/>
  <c r="G147" i="23"/>
  <c r="G145" i="23"/>
  <c r="H145" i="23" s="1"/>
  <c r="G144" i="23"/>
  <c r="H144" i="23" s="1"/>
  <c r="G143" i="23"/>
  <c r="H143" i="23" s="1"/>
  <c r="G142" i="23"/>
  <c r="H142" i="23" s="1"/>
  <c r="G141" i="23"/>
  <c r="H141" i="23" s="1"/>
  <c r="G140" i="23"/>
  <c r="H140" i="23" s="1"/>
  <c r="G139" i="23"/>
  <c r="G138" i="23"/>
  <c r="H138" i="23" s="1"/>
  <c r="G137" i="23"/>
  <c r="H137" i="23" s="1"/>
  <c r="G136" i="23"/>
  <c r="H136" i="23" s="1"/>
  <c r="G135" i="23"/>
  <c r="H135" i="23" s="1"/>
  <c r="G134" i="23"/>
  <c r="H134" i="23" s="1"/>
  <c r="G133" i="23"/>
  <c r="G131" i="23"/>
  <c r="H131" i="23" s="1"/>
  <c r="G130" i="23"/>
  <c r="H130" i="23" s="1"/>
  <c r="G129" i="23"/>
  <c r="H129" i="23" s="1"/>
  <c r="G128" i="23"/>
  <c r="H128" i="23" s="1"/>
  <c r="G127" i="23"/>
  <c r="H127" i="23" s="1"/>
  <c r="G126" i="23"/>
  <c r="H126" i="23" s="1"/>
  <c r="G125" i="23"/>
  <c r="G124" i="23"/>
  <c r="H124" i="23" s="1"/>
  <c r="G123" i="23"/>
  <c r="H123" i="23" s="1"/>
  <c r="G122" i="23"/>
  <c r="H122" i="23" s="1"/>
  <c r="G121" i="23"/>
  <c r="H121" i="23" s="1"/>
  <c r="G120" i="23"/>
  <c r="H120" i="23" s="1"/>
  <c r="G119" i="23"/>
  <c r="G65" i="23"/>
  <c r="H65" i="23" s="1"/>
  <c r="H64" i="23"/>
  <c r="G64" i="23"/>
  <c r="G63" i="23"/>
  <c r="H63" i="23" s="1"/>
  <c r="H62" i="23"/>
  <c r="G62" i="23"/>
  <c r="G61" i="23"/>
  <c r="H61" i="23" s="1"/>
  <c r="H60" i="23"/>
  <c r="G60" i="23"/>
  <c r="G59" i="23"/>
  <c r="H59" i="23" s="1"/>
  <c r="H58" i="23"/>
  <c r="G58" i="23"/>
  <c r="G57" i="23"/>
  <c r="H57" i="23" s="1"/>
  <c r="H56" i="23"/>
  <c r="G56" i="23"/>
  <c r="G55" i="23"/>
  <c r="H55" i="23" s="1"/>
  <c r="H54" i="23"/>
  <c r="G54" i="23"/>
  <c r="G53" i="23"/>
  <c r="H53" i="23" s="1"/>
  <c r="H52" i="23"/>
  <c r="G52" i="23"/>
  <c r="G51" i="23"/>
  <c r="G50" i="23" s="1"/>
  <c r="H49" i="23"/>
  <c r="G49" i="23"/>
  <c r="H48" i="23"/>
  <c r="G48" i="23"/>
  <c r="H47" i="23"/>
  <c r="G47" i="23"/>
  <c r="H46" i="23"/>
  <c r="G46" i="23"/>
  <c r="H45" i="23"/>
  <c r="G45" i="23"/>
  <c r="H44" i="23"/>
  <c r="G44" i="23"/>
  <c r="H43" i="23"/>
  <c r="G43" i="23"/>
  <c r="H42" i="23"/>
  <c r="G42" i="23"/>
  <c r="H41" i="23"/>
  <c r="G41" i="23"/>
  <c r="H40" i="23"/>
  <c r="G40" i="23"/>
  <c r="H39" i="23"/>
  <c r="G39" i="23"/>
  <c r="G37" i="23"/>
  <c r="H37" i="23" s="1"/>
  <c r="H36" i="23"/>
  <c r="G36" i="23"/>
  <c r="G35" i="23"/>
  <c r="H35" i="23" s="1"/>
  <c r="H34" i="23"/>
  <c r="G34" i="23"/>
  <c r="G33" i="23"/>
  <c r="G32" i="23" s="1"/>
  <c r="H31" i="23"/>
  <c r="G31" i="23"/>
  <c r="H30" i="23"/>
  <c r="G30" i="23"/>
  <c r="H29" i="23"/>
  <c r="G29" i="23"/>
  <c r="H28" i="23"/>
  <c r="G28" i="23"/>
  <c r="H27" i="23"/>
  <c r="G27" i="23"/>
  <c r="H26" i="23"/>
  <c r="G26" i="23"/>
  <c r="H25" i="23"/>
  <c r="G25" i="23"/>
  <c r="H24" i="23"/>
  <c r="G24" i="23"/>
  <c r="H23" i="23"/>
  <c r="G23" i="23"/>
  <c r="H22" i="23"/>
  <c r="G22" i="23"/>
  <c r="H21" i="23"/>
  <c r="G21" i="23"/>
  <c r="H20" i="23"/>
  <c r="G20" i="23"/>
  <c r="H19" i="23"/>
  <c r="G19" i="23"/>
  <c r="H18" i="23"/>
  <c r="G18" i="23"/>
  <c r="H17" i="23"/>
  <c r="G17" i="23"/>
  <c r="H16" i="23"/>
  <c r="G16" i="23"/>
  <c r="H15" i="23"/>
  <c r="G15" i="23"/>
  <c r="H14" i="23"/>
  <c r="G14" i="23"/>
  <c r="H13" i="23"/>
  <c r="G13" i="23"/>
  <c r="H12" i="23"/>
  <c r="G12" i="23"/>
  <c r="H11" i="23"/>
  <c r="G11" i="23"/>
  <c r="G193" i="22"/>
  <c r="H193" i="22" s="1"/>
  <c r="G192" i="22"/>
  <c r="H192" i="22" s="1"/>
  <c r="G191" i="22"/>
  <c r="H191" i="22" s="1"/>
  <c r="G190" i="22"/>
  <c r="H190" i="22" s="1"/>
  <c r="H189" i="22"/>
  <c r="G189" i="22"/>
  <c r="G187" i="22"/>
  <c r="H187" i="22" s="1"/>
  <c r="G186" i="22"/>
  <c r="H186" i="22" s="1"/>
  <c r="G185" i="22"/>
  <c r="H185" i="22" s="1"/>
  <c r="G184" i="22"/>
  <c r="H184" i="22" s="1"/>
  <c r="G183" i="22"/>
  <c r="H183" i="22" s="1"/>
  <c r="G182" i="22"/>
  <c r="H182" i="22" s="1"/>
  <c r="G180" i="22"/>
  <c r="H180" i="22" s="1"/>
  <c r="G179" i="22"/>
  <c r="H179" i="22" s="1"/>
  <c r="G178" i="22"/>
  <c r="H178" i="22" s="1"/>
  <c r="G177" i="22"/>
  <c r="H177" i="22" s="1"/>
  <c r="G176" i="22"/>
  <c r="H176" i="22" s="1"/>
  <c r="G175" i="22"/>
  <c r="H175" i="22" s="1"/>
  <c r="H173" i="22"/>
  <c r="G173" i="22"/>
  <c r="G172" i="22"/>
  <c r="H172" i="22" s="1"/>
  <c r="G171" i="22"/>
  <c r="H171" i="22" s="1"/>
  <c r="G170" i="22"/>
  <c r="H170" i="22" s="1"/>
  <c r="G169" i="22"/>
  <c r="H169" i="22" s="1"/>
  <c r="G168" i="22"/>
  <c r="H168" i="22" s="1"/>
  <c r="G166" i="22"/>
  <c r="H166" i="22" s="1"/>
  <c r="H165" i="22"/>
  <c r="G165" i="22"/>
  <c r="G164" i="22"/>
  <c r="H164" i="22" s="1"/>
  <c r="G163" i="22"/>
  <c r="H163" i="22" s="1"/>
  <c r="G162" i="22"/>
  <c r="H162" i="22" s="1"/>
  <c r="G161" i="22"/>
  <c r="H161" i="22" s="1"/>
  <c r="H160" i="22" s="1"/>
  <c r="G160" i="22"/>
  <c r="G159" i="22"/>
  <c r="H159" i="22" s="1"/>
  <c r="G158" i="22"/>
  <c r="H158" i="22" s="1"/>
  <c r="H157" i="22"/>
  <c r="G157" i="22"/>
  <c r="G156" i="22"/>
  <c r="H156" i="22" s="1"/>
  <c r="G155" i="22"/>
  <c r="H155" i="22" s="1"/>
  <c r="G154" i="22"/>
  <c r="H154" i="22" s="1"/>
  <c r="G152" i="22"/>
  <c r="H152" i="22" s="1"/>
  <c r="G151" i="22"/>
  <c r="H151" i="22" s="1"/>
  <c r="G150" i="22"/>
  <c r="H150" i="22" s="1"/>
  <c r="H149" i="22"/>
  <c r="G149" i="22"/>
  <c r="G148" i="22"/>
  <c r="H148" i="22" s="1"/>
  <c r="G147" i="22"/>
  <c r="G146" i="22" s="1"/>
  <c r="G145" i="22"/>
  <c r="H145" i="22" s="1"/>
  <c r="G144" i="22"/>
  <c r="H144" i="22" s="1"/>
  <c r="G143" i="22"/>
  <c r="H143" i="22" s="1"/>
  <c r="G142" i="22"/>
  <c r="H142" i="22" s="1"/>
  <c r="H141" i="22"/>
  <c r="G141" i="22"/>
  <c r="G140" i="22"/>
  <c r="H140" i="22" s="1"/>
  <c r="G139" i="22"/>
  <c r="G138" i="22"/>
  <c r="H138" i="22" s="1"/>
  <c r="G137" i="22"/>
  <c r="H137" i="22" s="1"/>
  <c r="G136" i="22"/>
  <c r="H136" i="22" s="1"/>
  <c r="G135" i="22"/>
  <c r="H135" i="22" s="1"/>
  <c r="G134" i="22"/>
  <c r="H134" i="22" s="1"/>
  <c r="H133" i="22"/>
  <c r="G133" i="22"/>
  <c r="G131" i="22"/>
  <c r="H131" i="22" s="1"/>
  <c r="G130" i="22"/>
  <c r="H130" i="22" s="1"/>
  <c r="G129" i="22"/>
  <c r="H129" i="22" s="1"/>
  <c r="G128" i="22"/>
  <c r="H128" i="22" s="1"/>
  <c r="G127" i="22"/>
  <c r="H127" i="22" s="1"/>
  <c r="G126" i="22"/>
  <c r="H126" i="22" s="1"/>
  <c r="G124" i="22"/>
  <c r="H124" i="22" s="1"/>
  <c r="G123" i="22"/>
  <c r="H123" i="22" s="1"/>
  <c r="G122" i="22"/>
  <c r="H122" i="22" s="1"/>
  <c r="G121" i="22"/>
  <c r="H121" i="22" s="1"/>
  <c r="G120" i="22"/>
  <c r="H120" i="22" s="1"/>
  <c r="G119" i="22"/>
  <c r="H119" i="22" s="1"/>
  <c r="G65" i="22"/>
  <c r="H65" i="22" s="1"/>
  <c r="G64" i="22"/>
  <c r="H64" i="22" s="1"/>
  <c r="G63" i="22"/>
  <c r="H63" i="22" s="1"/>
  <c r="G62" i="22"/>
  <c r="H62" i="22" s="1"/>
  <c r="H61" i="22"/>
  <c r="G61" i="22"/>
  <c r="G60" i="22"/>
  <c r="H60" i="22" s="1"/>
  <c r="H59" i="22"/>
  <c r="G59" i="22"/>
  <c r="G58" i="22"/>
  <c r="H58" i="22" s="1"/>
  <c r="G57" i="22"/>
  <c r="H57" i="22" s="1"/>
  <c r="G56" i="22"/>
  <c r="H56" i="22" s="1"/>
  <c r="G55" i="22"/>
  <c r="H55" i="22" s="1"/>
  <c r="G54" i="22"/>
  <c r="H54" i="22" s="1"/>
  <c r="H53" i="22"/>
  <c r="G53" i="22"/>
  <c r="G52" i="22"/>
  <c r="H52" i="22" s="1"/>
  <c r="H51" i="22"/>
  <c r="G51" i="22"/>
  <c r="G50" i="22" s="1"/>
  <c r="G49" i="22"/>
  <c r="H49" i="22" s="1"/>
  <c r="G48" i="22"/>
  <c r="H48" i="22" s="1"/>
  <c r="G47" i="22"/>
  <c r="H47" i="22" s="1"/>
  <c r="G46" i="22"/>
  <c r="H46" i="22" s="1"/>
  <c r="H45" i="22"/>
  <c r="G45" i="22"/>
  <c r="G44" i="22"/>
  <c r="H44" i="22" s="1"/>
  <c r="H43" i="22"/>
  <c r="G43" i="22"/>
  <c r="G42" i="22"/>
  <c r="H42" i="22" s="1"/>
  <c r="G41" i="22"/>
  <c r="H41" i="22" s="1"/>
  <c r="G40" i="22"/>
  <c r="H40" i="22" s="1"/>
  <c r="H37" i="22"/>
  <c r="G37" i="22"/>
  <c r="G36" i="22"/>
  <c r="H36" i="22" s="1"/>
  <c r="H35" i="22"/>
  <c r="G35" i="22"/>
  <c r="G34" i="22"/>
  <c r="H34" i="22" s="1"/>
  <c r="G33" i="22"/>
  <c r="G32" i="22" s="1"/>
  <c r="G31" i="22"/>
  <c r="H31" i="22" s="1"/>
  <c r="G30" i="22"/>
  <c r="H30" i="22" s="1"/>
  <c r="H29" i="22"/>
  <c r="G29" i="22"/>
  <c r="G28" i="22"/>
  <c r="H28" i="22" s="1"/>
  <c r="H27" i="22"/>
  <c r="G27" i="22"/>
  <c r="G26" i="22"/>
  <c r="H26" i="22" s="1"/>
  <c r="G25" i="22"/>
  <c r="H25" i="22" s="1"/>
  <c r="G24" i="22"/>
  <c r="H24" i="22" s="1"/>
  <c r="G23" i="22"/>
  <c r="H23" i="22" s="1"/>
  <c r="G22" i="22"/>
  <c r="H22" i="22" s="1"/>
  <c r="H21" i="22"/>
  <c r="G21" i="22"/>
  <c r="G20" i="22"/>
  <c r="H20" i="22" s="1"/>
  <c r="H19" i="22"/>
  <c r="G19" i="22"/>
  <c r="G18" i="22"/>
  <c r="H18" i="22" s="1"/>
  <c r="G17" i="22"/>
  <c r="H17" i="22" s="1"/>
  <c r="G16" i="22"/>
  <c r="H16" i="22" s="1"/>
  <c r="G15" i="22"/>
  <c r="H15" i="22" s="1"/>
  <c r="H14" i="22"/>
  <c r="G14" i="22"/>
  <c r="G13" i="22"/>
  <c r="H13" i="22" s="1"/>
  <c r="H12" i="22"/>
  <c r="G12" i="22"/>
  <c r="G193" i="21"/>
  <c r="H193" i="21" s="1"/>
  <c r="G192" i="21"/>
  <c r="H192" i="21" s="1"/>
  <c r="G191" i="21"/>
  <c r="H191" i="21" s="1"/>
  <c r="G190" i="21"/>
  <c r="H190" i="21" s="1"/>
  <c r="G189" i="21"/>
  <c r="G187" i="21"/>
  <c r="H187" i="21" s="1"/>
  <c r="G186" i="21"/>
  <c r="H186" i="21" s="1"/>
  <c r="G185" i="21"/>
  <c r="H185" i="21" s="1"/>
  <c r="G184" i="21"/>
  <c r="H184" i="21" s="1"/>
  <c r="G183" i="21"/>
  <c r="H183" i="21" s="1"/>
  <c r="G182" i="21"/>
  <c r="H182" i="21" s="1"/>
  <c r="G181" i="21"/>
  <c r="G180" i="21"/>
  <c r="H180" i="21" s="1"/>
  <c r="G179" i="21"/>
  <c r="H179" i="21" s="1"/>
  <c r="G178" i="21"/>
  <c r="H178" i="21" s="1"/>
  <c r="G177" i="21"/>
  <c r="H177" i="21" s="1"/>
  <c r="G176" i="21"/>
  <c r="H176" i="21" s="1"/>
  <c r="G175" i="21"/>
  <c r="G173" i="21"/>
  <c r="H173" i="21" s="1"/>
  <c r="G172" i="21"/>
  <c r="H172" i="21" s="1"/>
  <c r="G171" i="21"/>
  <c r="H171" i="21" s="1"/>
  <c r="G170" i="21"/>
  <c r="H170" i="21" s="1"/>
  <c r="G169" i="21"/>
  <c r="H169" i="21" s="1"/>
  <c r="G168" i="21"/>
  <c r="H168" i="21" s="1"/>
  <c r="H167" i="21" s="1"/>
  <c r="G166" i="21"/>
  <c r="H166" i="21" s="1"/>
  <c r="G165" i="21"/>
  <c r="H165" i="21" s="1"/>
  <c r="G164" i="21"/>
  <c r="H164" i="21" s="1"/>
  <c r="G163" i="21"/>
  <c r="H163" i="21" s="1"/>
  <c r="G162" i="21"/>
  <c r="H162" i="21" s="1"/>
  <c r="G161" i="21"/>
  <c r="G159" i="21"/>
  <c r="H159" i="21" s="1"/>
  <c r="G158" i="21"/>
  <c r="H158" i="21" s="1"/>
  <c r="G157" i="21"/>
  <c r="H157" i="21" s="1"/>
  <c r="G156" i="21"/>
  <c r="H156" i="21" s="1"/>
  <c r="G155" i="21"/>
  <c r="H155" i="21" s="1"/>
  <c r="G154" i="21"/>
  <c r="H154" i="21" s="1"/>
  <c r="G152" i="21"/>
  <c r="H152" i="21" s="1"/>
  <c r="G151" i="21"/>
  <c r="H151" i="21" s="1"/>
  <c r="G150" i="21"/>
  <c r="H150" i="21" s="1"/>
  <c r="G149" i="21"/>
  <c r="H149" i="21" s="1"/>
  <c r="G148" i="21"/>
  <c r="H148" i="21" s="1"/>
  <c r="G147" i="21"/>
  <c r="G145" i="21"/>
  <c r="H145" i="21" s="1"/>
  <c r="G144" i="21"/>
  <c r="H144" i="21" s="1"/>
  <c r="G143" i="21"/>
  <c r="H143" i="21" s="1"/>
  <c r="G142" i="21"/>
  <c r="H142" i="21" s="1"/>
  <c r="G141" i="21"/>
  <c r="H141" i="21" s="1"/>
  <c r="G140" i="21"/>
  <c r="H140" i="21" s="1"/>
  <c r="G139" i="21"/>
  <c r="G138" i="21"/>
  <c r="H138" i="21" s="1"/>
  <c r="G137" i="21"/>
  <c r="H137" i="21" s="1"/>
  <c r="G136" i="21"/>
  <c r="H136" i="21" s="1"/>
  <c r="G135" i="21"/>
  <c r="H135" i="21" s="1"/>
  <c r="G134" i="21"/>
  <c r="H134" i="21" s="1"/>
  <c r="G133" i="21"/>
  <c r="G131" i="21"/>
  <c r="H131" i="21" s="1"/>
  <c r="G130" i="21"/>
  <c r="H130" i="21" s="1"/>
  <c r="G129" i="21"/>
  <c r="H129" i="21" s="1"/>
  <c r="G128" i="21"/>
  <c r="H128" i="21" s="1"/>
  <c r="G127" i="21"/>
  <c r="H127" i="21" s="1"/>
  <c r="G126" i="21"/>
  <c r="H126" i="21" s="1"/>
  <c r="G125" i="21"/>
  <c r="G124" i="21"/>
  <c r="H124" i="21" s="1"/>
  <c r="G123" i="21"/>
  <c r="H123" i="21" s="1"/>
  <c r="G122" i="21"/>
  <c r="H122" i="21" s="1"/>
  <c r="G121" i="21"/>
  <c r="H121" i="21" s="1"/>
  <c r="G120" i="21"/>
  <c r="H120" i="21" s="1"/>
  <c r="G119" i="21"/>
  <c r="G65" i="21"/>
  <c r="H65" i="21" s="1"/>
  <c r="G64" i="21"/>
  <c r="H64" i="21" s="1"/>
  <c r="G63" i="21"/>
  <c r="H63" i="21" s="1"/>
  <c r="G62" i="21"/>
  <c r="H62" i="21" s="1"/>
  <c r="G61" i="21"/>
  <c r="H61" i="21" s="1"/>
  <c r="G60" i="21"/>
  <c r="H60" i="21" s="1"/>
  <c r="G59" i="21"/>
  <c r="H59" i="21" s="1"/>
  <c r="G58" i="21"/>
  <c r="H58" i="21" s="1"/>
  <c r="G57" i="21"/>
  <c r="H57" i="21" s="1"/>
  <c r="G56" i="21"/>
  <c r="H56" i="21" s="1"/>
  <c r="G55" i="21"/>
  <c r="H55" i="21" s="1"/>
  <c r="G54" i="21"/>
  <c r="H54" i="21" s="1"/>
  <c r="G53" i="21"/>
  <c r="H53" i="21" s="1"/>
  <c r="G52" i="21"/>
  <c r="H52" i="21" s="1"/>
  <c r="G51" i="21"/>
  <c r="H51" i="21" s="1"/>
  <c r="G49" i="21"/>
  <c r="H49" i="21" s="1"/>
  <c r="G48" i="21"/>
  <c r="H48" i="21" s="1"/>
  <c r="G47" i="21"/>
  <c r="H47" i="21" s="1"/>
  <c r="G46" i="21"/>
  <c r="H46" i="21" s="1"/>
  <c r="G45" i="21"/>
  <c r="H45" i="21" s="1"/>
  <c r="G44" i="21"/>
  <c r="H44" i="21" s="1"/>
  <c r="G43" i="21"/>
  <c r="H43" i="21" s="1"/>
  <c r="G42" i="21"/>
  <c r="H42" i="21" s="1"/>
  <c r="G41" i="21"/>
  <c r="H41" i="21" s="1"/>
  <c r="G40" i="21"/>
  <c r="H40" i="21" s="1"/>
  <c r="G37" i="21"/>
  <c r="H37" i="21" s="1"/>
  <c r="G36" i="21"/>
  <c r="H36" i="21" s="1"/>
  <c r="G35" i="21"/>
  <c r="H35" i="21" s="1"/>
  <c r="G34" i="21"/>
  <c r="H34" i="21" s="1"/>
  <c r="H33" i="21"/>
  <c r="H32" i="21" s="1"/>
  <c r="G33" i="21"/>
  <c r="G32" i="21" s="1"/>
  <c r="G31" i="21"/>
  <c r="H31" i="21" s="1"/>
  <c r="G30" i="21"/>
  <c r="H30" i="21" s="1"/>
  <c r="G29" i="21"/>
  <c r="H29" i="21" s="1"/>
  <c r="H28" i="21"/>
  <c r="G28" i="21"/>
  <c r="G27" i="21"/>
  <c r="H27" i="21" s="1"/>
  <c r="H26" i="21"/>
  <c r="G26" i="21"/>
  <c r="G25" i="21"/>
  <c r="H25" i="21" s="1"/>
  <c r="H24" i="21"/>
  <c r="G24" i="21"/>
  <c r="G23" i="21"/>
  <c r="H23" i="21" s="1"/>
  <c r="H22" i="21"/>
  <c r="G22" i="21"/>
  <c r="G21" i="21"/>
  <c r="H21" i="21" s="1"/>
  <c r="H20" i="21"/>
  <c r="G20" i="21"/>
  <c r="G19" i="21"/>
  <c r="H19" i="21" s="1"/>
  <c r="H18" i="21"/>
  <c r="G18" i="21"/>
  <c r="G17" i="21"/>
  <c r="H17" i="21" s="1"/>
  <c r="H16" i="21"/>
  <c r="G16" i="21"/>
  <c r="G15" i="21"/>
  <c r="H15" i="21" s="1"/>
  <c r="H14" i="21"/>
  <c r="G14" i="21"/>
  <c r="G13" i="21"/>
  <c r="H13" i="21" s="1"/>
  <c r="H12" i="21"/>
  <c r="G12" i="21"/>
  <c r="G193" i="20"/>
  <c r="H193" i="20" s="1"/>
  <c r="G192" i="20"/>
  <c r="H192" i="20" s="1"/>
  <c r="H191" i="20"/>
  <c r="G191" i="20"/>
  <c r="G190" i="20"/>
  <c r="H190" i="20" s="1"/>
  <c r="G189" i="20"/>
  <c r="G188" i="20" s="1"/>
  <c r="G187" i="20"/>
  <c r="H187" i="20" s="1"/>
  <c r="G186" i="20"/>
  <c r="H186" i="20" s="1"/>
  <c r="G185" i="20"/>
  <c r="H185" i="20" s="1"/>
  <c r="G184" i="20"/>
  <c r="H184" i="20" s="1"/>
  <c r="H183" i="20"/>
  <c r="G183" i="20"/>
  <c r="G182" i="20"/>
  <c r="H182" i="20" s="1"/>
  <c r="G181" i="20"/>
  <c r="G180" i="20"/>
  <c r="H180" i="20" s="1"/>
  <c r="G179" i="20"/>
  <c r="H179" i="20" s="1"/>
  <c r="G178" i="20"/>
  <c r="H178" i="20" s="1"/>
  <c r="G177" i="20"/>
  <c r="H177" i="20" s="1"/>
  <c r="G176" i="20"/>
  <c r="H176" i="20" s="1"/>
  <c r="H175" i="20"/>
  <c r="G175" i="20"/>
  <c r="G173" i="20"/>
  <c r="H173" i="20" s="1"/>
  <c r="G172" i="20"/>
  <c r="H172" i="20" s="1"/>
  <c r="G171" i="20"/>
  <c r="H171" i="20" s="1"/>
  <c r="G170" i="20"/>
  <c r="H170" i="20" s="1"/>
  <c r="G169" i="20"/>
  <c r="H169" i="20" s="1"/>
  <c r="G168" i="20"/>
  <c r="H168" i="20" s="1"/>
  <c r="G166" i="20"/>
  <c r="H166" i="20" s="1"/>
  <c r="G165" i="20"/>
  <c r="H165" i="20" s="1"/>
  <c r="G164" i="20"/>
  <c r="H164" i="20" s="1"/>
  <c r="G163" i="20"/>
  <c r="H163" i="20" s="1"/>
  <c r="G162" i="20"/>
  <c r="H162" i="20" s="1"/>
  <c r="G161" i="20"/>
  <c r="H161" i="20" s="1"/>
  <c r="H159" i="20"/>
  <c r="G159" i="20"/>
  <c r="G158" i="20"/>
  <c r="H158" i="20" s="1"/>
  <c r="G157" i="20"/>
  <c r="H157" i="20" s="1"/>
  <c r="G156" i="20"/>
  <c r="H156" i="20" s="1"/>
  <c r="G155" i="20"/>
  <c r="H155" i="20" s="1"/>
  <c r="G154" i="20"/>
  <c r="H154" i="20" s="1"/>
  <c r="H153" i="20" s="1"/>
  <c r="G152" i="20"/>
  <c r="H152" i="20" s="1"/>
  <c r="H151" i="20"/>
  <c r="G151" i="20"/>
  <c r="G150" i="20"/>
  <c r="H150" i="20" s="1"/>
  <c r="G149" i="20"/>
  <c r="H149" i="20" s="1"/>
  <c r="G148" i="20"/>
  <c r="H148" i="20" s="1"/>
  <c r="G147" i="20"/>
  <c r="H147" i="20" s="1"/>
  <c r="H146" i="20" s="1"/>
  <c r="G146" i="20"/>
  <c r="G145" i="20"/>
  <c r="H145" i="20" s="1"/>
  <c r="G144" i="20"/>
  <c r="H144" i="20" s="1"/>
  <c r="H143" i="20"/>
  <c r="G143" i="20"/>
  <c r="G142" i="20"/>
  <c r="H142" i="20" s="1"/>
  <c r="G141" i="20"/>
  <c r="H141" i="20" s="1"/>
  <c r="H139" i="20" s="1"/>
  <c r="G140" i="20"/>
  <c r="H140" i="20" s="1"/>
  <c r="G138" i="20"/>
  <c r="H138" i="20" s="1"/>
  <c r="G137" i="20"/>
  <c r="H137" i="20" s="1"/>
  <c r="G136" i="20"/>
  <c r="H136" i="20" s="1"/>
  <c r="H135" i="20"/>
  <c r="G135" i="20"/>
  <c r="G134" i="20"/>
  <c r="H134" i="20" s="1"/>
  <c r="G133" i="20"/>
  <c r="G132" i="20" s="1"/>
  <c r="G131" i="20"/>
  <c r="H131" i="20" s="1"/>
  <c r="G130" i="20"/>
  <c r="H130" i="20" s="1"/>
  <c r="G129" i="20"/>
  <c r="H129" i="20" s="1"/>
  <c r="G128" i="20"/>
  <c r="H128" i="20" s="1"/>
  <c r="H127" i="20"/>
  <c r="H125" i="20" s="1"/>
  <c r="G127" i="20"/>
  <c r="G126" i="20"/>
  <c r="H126" i="20" s="1"/>
  <c r="G125" i="20"/>
  <c r="G124" i="20"/>
  <c r="H124" i="20" s="1"/>
  <c r="G123" i="20"/>
  <c r="H123" i="20" s="1"/>
  <c r="G122" i="20"/>
  <c r="H122" i="20" s="1"/>
  <c r="G121" i="20"/>
  <c r="H121" i="20" s="1"/>
  <c r="G120" i="20"/>
  <c r="H120" i="20" s="1"/>
  <c r="H119" i="20"/>
  <c r="G119" i="20"/>
  <c r="G65" i="20"/>
  <c r="H65" i="20" s="1"/>
  <c r="G64" i="20"/>
  <c r="H64" i="20" s="1"/>
  <c r="G63" i="20"/>
  <c r="H63" i="20" s="1"/>
  <c r="G62" i="20"/>
  <c r="H62" i="20" s="1"/>
  <c r="H61" i="20"/>
  <c r="G61" i="20"/>
  <c r="G60" i="20"/>
  <c r="H60" i="20" s="1"/>
  <c r="G59" i="20"/>
  <c r="H59" i="20" s="1"/>
  <c r="G58" i="20"/>
  <c r="H58" i="20" s="1"/>
  <c r="G57" i="20"/>
  <c r="H57" i="20" s="1"/>
  <c r="G56" i="20"/>
  <c r="H56" i="20" s="1"/>
  <c r="G55" i="20"/>
  <c r="H55" i="20" s="1"/>
  <c r="G54" i="20"/>
  <c r="H54" i="20" s="1"/>
  <c r="H53" i="20"/>
  <c r="G53" i="20"/>
  <c r="G52" i="20"/>
  <c r="H52" i="20" s="1"/>
  <c r="G51" i="20"/>
  <c r="G50" i="20" s="1"/>
  <c r="G49" i="20"/>
  <c r="H49" i="20" s="1"/>
  <c r="G48" i="20"/>
  <c r="H48" i="20" s="1"/>
  <c r="G47" i="20"/>
  <c r="H47" i="20" s="1"/>
  <c r="G46" i="20"/>
  <c r="H46" i="20" s="1"/>
  <c r="H45" i="20"/>
  <c r="G45" i="20"/>
  <c r="G44" i="20"/>
  <c r="H44" i="20" s="1"/>
  <c r="G43" i="20"/>
  <c r="H43" i="20" s="1"/>
  <c r="G42" i="20"/>
  <c r="H42" i="20" s="1"/>
  <c r="G41" i="20"/>
  <c r="H41" i="20" s="1"/>
  <c r="G40" i="20"/>
  <c r="H40" i="20" s="1"/>
  <c r="H37" i="20"/>
  <c r="G37" i="20"/>
  <c r="G36" i="20"/>
  <c r="H36" i="20" s="1"/>
  <c r="G35" i="20"/>
  <c r="H35" i="20" s="1"/>
  <c r="G34" i="20"/>
  <c r="H34" i="20" s="1"/>
  <c r="G33" i="20"/>
  <c r="H33" i="20" s="1"/>
  <c r="G32" i="20"/>
  <c r="G31" i="20"/>
  <c r="H31" i="20" s="1"/>
  <c r="G30" i="20"/>
  <c r="H30" i="20" s="1"/>
  <c r="H29" i="20"/>
  <c r="G29" i="20"/>
  <c r="G28" i="20"/>
  <c r="H28" i="20" s="1"/>
  <c r="G27" i="20"/>
  <c r="H27" i="20" s="1"/>
  <c r="G26" i="20"/>
  <c r="H26" i="20" s="1"/>
  <c r="G25" i="20"/>
  <c r="H25" i="20" s="1"/>
  <c r="G24" i="20"/>
  <c r="H24" i="20" s="1"/>
  <c r="G23" i="20"/>
  <c r="H23" i="20" s="1"/>
  <c r="G22" i="20"/>
  <c r="H22" i="20" s="1"/>
  <c r="H21" i="20"/>
  <c r="G21" i="20"/>
  <c r="G20" i="20"/>
  <c r="H20" i="20" s="1"/>
  <c r="G19" i="20"/>
  <c r="H19" i="20" s="1"/>
  <c r="G18" i="20"/>
  <c r="H18" i="20" s="1"/>
  <c r="G17" i="20"/>
  <c r="H17" i="20" s="1"/>
  <c r="G16" i="20"/>
  <c r="H16" i="20" s="1"/>
  <c r="G15" i="20"/>
  <c r="H15" i="20" s="1"/>
  <c r="G14" i="20"/>
  <c r="H14" i="20" s="1"/>
  <c r="G13" i="20"/>
  <c r="H13" i="20" s="1"/>
  <c r="G12" i="20"/>
  <c r="H12" i="20" s="1"/>
  <c r="H11" i="20" s="1"/>
  <c r="G193" i="19"/>
  <c r="H193" i="19" s="1"/>
  <c r="G192" i="19"/>
  <c r="H192" i="19" s="1"/>
  <c r="G191" i="19"/>
  <c r="H191" i="19" s="1"/>
  <c r="G190" i="19"/>
  <c r="H190" i="19" s="1"/>
  <c r="H189" i="19"/>
  <c r="G189" i="19"/>
  <c r="G187" i="19"/>
  <c r="H187" i="19" s="1"/>
  <c r="G186" i="19"/>
  <c r="H186" i="19" s="1"/>
  <c r="G185" i="19"/>
  <c r="H185" i="19" s="1"/>
  <c r="G184" i="19"/>
  <c r="H184" i="19" s="1"/>
  <c r="G183" i="19"/>
  <c r="H183" i="19" s="1"/>
  <c r="G182" i="19"/>
  <c r="H182" i="19" s="1"/>
  <c r="G180" i="19"/>
  <c r="H180" i="19" s="1"/>
  <c r="G179" i="19"/>
  <c r="H179" i="19" s="1"/>
  <c r="G178" i="19"/>
  <c r="H178" i="19" s="1"/>
  <c r="G177" i="19"/>
  <c r="H177" i="19" s="1"/>
  <c r="G176" i="19"/>
  <c r="H176" i="19" s="1"/>
  <c r="G175" i="19"/>
  <c r="H175" i="19" s="1"/>
  <c r="H173" i="19"/>
  <c r="G173" i="19"/>
  <c r="G172" i="19"/>
  <c r="H172" i="19" s="1"/>
  <c r="G171" i="19"/>
  <c r="H171" i="19" s="1"/>
  <c r="G170" i="19"/>
  <c r="H170" i="19" s="1"/>
  <c r="G169" i="19"/>
  <c r="H169" i="19" s="1"/>
  <c r="G168" i="19"/>
  <c r="H168" i="19" s="1"/>
  <c r="G166" i="19"/>
  <c r="H166" i="19" s="1"/>
  <c r="H165" i="19"/>
  <c r="G165" i="19"/>
  <c r="G164" i="19"/>
  <c r="H164" i="19" s="1"/>
  <c r="G163" i="19"/>
  <c r="H163" i="19" s="1"/>
  <c r="G162" i="19"/>
  <c r="H162" i="19" s="1"/>
  <c r="G161" i="19"/>
  <c r="H161" i="19" s="1"/>
  <c r="H160" i="19" s="1"/>
  <c r="G160" i="19"/>
  <c r="G159" i="19"/>
  <c r="H159" i="19" s="1"/>
  <c r="G158" i="19"/>
  <c r="H158" i="19" s="1"/>
  <c r="H157" i="19"/>
  <c r="G157" i="19"/>
  <c r="G156" i="19"/>
  <c r="H156" i="19" s="1"/>
  <c r="G155" i="19"/>
  <c r="G153" i="19" s="1"/>
  <c r="G154" i="19"/>
  <c r="H154" i="19" s="1"/>
  <c r="G152" i="19"/>
  <c r="H152" i="19" s="1"/>
  <c r="G151" i="19"/>
  <c r="H151" i="19" s="1"/>
  <c r="G150" i="19"/>
  <c r="H150" i="19" s="1"/>
  <c r="H149" i="19"/>
  <c r="G149" i="19"/>
  <c r="G148" i="19"/>
  <c r="H148" i="19" s="1"/>
  <c r="G147" i="19"/>
  <c r="G146" i="19" s="1"/>
  <c r="G145" i="19"/>
  <c r="H145" i="19" s="1"/>
  <c r="G144" i="19"/>
  <c r="H144" i="19" s="1"/>
  <c r="G143" i="19"/>
  <c r="H143" i="19" s="1"/>
  <c r="G142" i="19"/>
  <c r="H142" i="19" s="1"/>
  <c r="H141" i="19"/>
  <c r="H139" i="19" s="1"/>
  <c r="G141" i="19"/>
  <c r="G140" i="19"/>
  <c r="H140" i="19" s="1"/>
  <c r="G139" i="19"/>
  <c r="G138" i="19"/>
  <c r="H138" i="19" s="1"/>
  <c r="G137" i="19"/>
  <c r="H137" i="19" s="1"/>
  <c r="G136" i="19"/>
  <c r="H136" i="19" s="1"/>
  <c r="G135" i="19"/>
  <c r="H135" i="19" s="1"/>
  <c r="G134" i="19"/>
  <c r="H134" i="19" s="1"/>
  <c r="G133" i="19"/>
  <c r="G131" i="19"/>
  <c r="H131" i="19" s="1"/>
  <c r="G130" i="19"/>
  <c r="H130" i="19" s="1"/>
  <c r="G129" i="19"/>
  <c r="H129" i="19" s="1"/>
  <c r="G128" i="19"/>
  <c r="H128" i="19" s="1"/>
  <c r="G127" i="19"/>
  <c r="H127" i="19" s="1"/>
  <c r="G126" i="19"/>
  <c r="H126" i="19" s="1"/>
  <c r="G124" i="19"/>
  <c r="H124" i="19" s="1"/>
  <c r="G123" i="19"/>
  <c r="H123" i="19" s="1"/>
  <c r="G122" i="19"/>
  <c r="H122" i="19" s="1"/>
  <c r="G121" i="19"/>
  <c r="H121" i="19" s="1"/>
  <c r="G120" i="19"/>
  <c r="H120" i="19" s="1"/>
  <c r="G119" i="19"/>
  <c r="H119" i="19" s="1"/>
  <c r="G65" i="19"/>
  <c r="H65" i="19" s="1"/>
  <c r="G64" i="19"/>
  <c r="H64" i="19" s="1"/>
  <c r="G63" i="19"/>
  <c r="H63" i="19" s="1"/>
  <c r="G62" i="19"/>
  <c r="H62" i="19" s="1"/>
  <c r="H61" i="19"/>
  <c r="G61" i="19"/>
  <c r="G60" i="19"/>
  <c r="H60" i="19" s="1"/>
  <c r="H59" i="19"/>
  <c r="G59" i="19"/>
  <c r="G58" i="19"/>
  <c r="H58" i="19" s="1"/>
  <c r="G57" i="19"/>
  <c r="H57" i="19" s="1"/>
  <c r="G56" i="19"/>
  <c r="H56" i="19" s="1"/>
  <c r="G55" i="19"/>
  <c r="H55" i="19" s="1"/>
  <c r="G54" i="19"/>
  <c r="H54" i="19" s="1"/>
  <c r="H53" i="19"/>
  <c r="G53" i="19"/>
  <c r="G52" i="19"/>
  <c r="H52" i="19" s="1"/>
  <c r="H51" i="19"/>
  <c r="G51" i="19"/>
  <c r="G50" i="19" s="1"/>
  <c r="G49" i="19"/>
  <c r="H49" i="19" s="1"/>
  <c r="G48" i="19"/>
  <c r="H48" i="19" s="1"/>
  <c r="G47" i="19"/>
  <c r="H47" i="19" s="1"/>
  <c r="G46" i="19"/>
  <c r="H46" i="19" s="1"/>
  <c r="H45" i="19"/>
  <c r="G45" i="19"/>
  <c r="G44" i="19"/>
  <c r="H44" i="19" s="1"/>
  <c r="H43" i="19"/>
  <c r="G43" i="19"/>
  <c r="G42" i="19"/>
  <c r="H42" i="19" s="1"/>
  <c r="G41" i="19"/>
  <c r="H41" i="19" s="1"/>
  <c r="G40" i="19"/>
  <c r="H40" i="19" s="1"/>
  <c r="H37" i="19"/>
  <c r="G37" i="19"/>
  <c r="G36" i="19"/>
  <c r="H36" i="19" s="1"/>
  <c r="H35" i="19"/>
  <c r="G35" i="19"/>
  <c r="G34" i="19"/>
  <c r="H34" i="19" s="1"/>
  <c r="G33" i="19"/>
  <c r="G32" i="19" s="1"/>
  <c r="G31" i="19"/>
  <c r="H31" i="19" s="1"/>
  <c r="G30" i="19"/>
  <c r="H30" i="19" s="1"/>
  <c r="H29" i="19"/>
  <c r="G29" i="19"/>
  <c r="G28" i="19"/>
  <c r="H28" i="19" s="1"/>
  <c r="H27" i="19"/>
  <c r="G27" i="19"/>
  <c r="G26" i="19"/>
  <c r="H26" i="19" s="1"/>
  <c r="G25" i="19"/>
  <c r="H25" i="19" s="1"/>
  <c r="G24" i="19"/>
  <c r="H24" i="19" s="1"/>
  <c r="G23" i="19"/>
  <c r="H23" i="19" s="1"/>
  <c r="G22" i="19"/>
  <c r="H22" i="19" s="1"/>
  <c r="H21" i="19"/>
  <c r="G21" i="19"/>
  <c r="G20" i="19"/>
  <c r="H20" i="19" s="1"/>
  <c r="H19" i="19"/>
  <c r="G19" i="19"/>
  <c r="G18" i="19"/>
  <c r="H18" i="19" s="1"/>
  <c r="G17" i="19"/>
  <c r="H17" i="19" s="1"/>
  <c r="G16" i="19"/>
  <c r="H16" i="19" s="1"/>
  <c r="G15" i="19"/>
  <c r="H15" i="19" s="1"/>
  <c r="H14" i="19"/>
  <c r="G14" i="19"/>
  <c r="G13" i="19"/>
  <c r="H13" i="19" s="1"/>
  <c r="G12" i="19"/>
  <c r="H12" i="19" s="1"/>
  <c r="G193" i="18"/>
  <c r="H193" i="18" s="1"/>
  <c r="G192" i="18"/>
  <c r="H192" i="18" s="1"/>
  <c r="H191" i="18"/>
  <c r="G191" i="18"/>
  <c r="G190" i="18"/>
  <c r="H190" i="18" s="1"/>
  <c r="G189" i="18"/>
  <c r="G188" i="18" s="1"/>
  <c r="G187" i="18"/>
  <c r="H187" i="18" s="1"/>
  <c r="G186" i="18"/>
  <c r="H186" i="18" s="1"/>
  <c r="H185" i="18"/>
  <c r="G185" i="18"/>
  <c r="G184" i="18"/>
  <c r="H184" i="18" s="1"/>
  <c r="G183" i="18"/>
  <c r="H183" i="18" s="1"/>
  <c r="H181" i="18" s="1"/>
  <c r="G182" i="18"/>
  <c r="H182" i="18" s="1"/>
  <c r="G180" i="18"/>
  <c r="H180" i="18" s="1"/>
  <c r="G179" i="18"/>
  <c r="H179" i="18" s="1"/>
  <c r="G178" i="18"/>
  <c r="H178" i="18" s="1"/>
  <c r="H177" i="18"/>
  <c r="G177" i="18"/>
  <c r="G176" i="18"/>
  <c r="H176" i="18" s="1"/>
  <c r="G175" i="18"/>
  <c r="G174" i="18" s="1"/>
  <c r="G173" i="18"/>
  <c r="H173" i="18" s="1"/>
  <c r="G172" i="18"/>
  <c r="H172" i="18" s="1"/>
  <c r="H171" i="18"/>
  <c r="G171" i="18"/>
  <c r="G170" i="18"/>
  <c r="H170" i="18" s="1"/>
  <c r="G169" i="18"/>
  <c r="H169" i="18" s="1"/>
  <c r="H167" i="18" s="1"/>
  <c r="G168" i="18"/>
  <c r="H168" i="18" s="1"/>
  <c r="G166" i="18"/>
  <c r="H166" i="18" s="1"/>
  <c r="G165" i="18"/>
  <c r="H165" i="18" s="1"/>
  <c r="G164" i="18"/>
  <c r="H164" i="18" s="1"/>
  <c r="H163" i="18"/>
  <c r="G163" i="18"/>
  <c r="G162" i="18"/>
  <c r="H162" i="18" s="1"/>
  <c r="G161" i="18"/>
  <c r="G160" i="18" s="1"/>
  <c r="G159" i="18"/>
  <c r="H159" i="18" s="1"/>
  <c r="G158" i="18"/>
  <c r="H158" i="18" s="1"/>
  <c r="H157" i="18"/>
  <c r="G157" i="18"/>
  <c r="G156" i="18"/>
  <c r="H156" i="18" s="1"/>
  <c r="G155" i="18"/>
  <c r="H155" i="18" s="1"/>
  <c r="H153" i="18" s="1"/>
  <c r="G154" i="18"/>
  <c r="H154" i="18" s="1"/>
  <c r="G152" i="18"/>
  <c r="H152" i="18" s="1"/>
  <c r="G151" i="18"/>
  <c r="H151" i="18" s="1"/>
  <c r="G150" i="18"/>
  <c r="H150" i="18" s="1"/>
  <c r="H149" i="18"/>
  <c r="G149" i="18"/>
  <c r="G148" i="18"/>
  <c r="H148" i="18" s="1"/>
  <c r="G147" i="18"/>
  <c r="G146" i="18" s="1"/>
  <c r="G145" i="18"/>
  <c r="H145" i="18" s="1"/>
  <c r="G144" i="18"/>
  <c r="H144" i="18" s="1"/>
  <c r="H143" i="18"/>
  <c r="G143" i="18"/>
  <c r="G142" i="18"/>
  <c r="H142" i="18" s="1"/>
  <c r="G141" i="18"/>
  <c r="H141" i="18" s="1"/>
  <c r="H139" i="18" s="1"/>
  <c r="G140" i="18"/>
  <c r="H140" i="18" s="1"/>
  <c r="G138" i="18"/>
  <c r="H138" i="18" s="1"/>
  <c r="G137" i="18"/>
  <c r="H137" i="18" s="1"/>
  <c r="G136" i="18"/>
  <c r="H136" i="18" s="1"/>
  <c r="H135" i="18"/>
  <c r="G135" i="18"/>
  <c r="G134" i="18"/>
  <c r="H134" i="18" s="1"/>
  <c r="G133" i="18"/>
  <c r="G132" i="18" s="1"/>
  <c r="G131" i="18"/>
  <c r="H131" i="18" s="1"/>
  <c r="G130" i="18"/>
  <c r="H130" i="18" s="1"/>
  <c r="H129" i="18"/>
  <c r="G129" i="18"/>
  <c r="G128" i="18"/>
  <c r="H128" i="18" s="1"/>
  <c r="G127" i="18"/>
  <c r="H127" i="18" s="1"/>
  <c r="H125" i="18" s="1"/>
  <c r="G126" i="18"/>
  <c r="H126" i="18" s="1"/>
  <c r="G124" i="18"/>
  <c r="H124" i="18" s="1"/>
  <c r="G123" i="18"/>
  <c r="H123" i="18" s="1"/>
  <c r="G122" i="18"/>
  <c r="H122" i="18" s="1"/>
  <c r="H121" i="18"/>
  <c r="G121" i="18"/>
  <c r="G120" i="18"/>
  <c r="H120" i="18" s="1"/>
  <c r="G119" i="18"/>
  <c r="G118" i="18" s="1"/>
  <c r="G65" i="18"/>
  <c r="H65" i="18" s="1"/>
  <c r="G64" i="18"/>
  <c r="H64" i="18" s="1"/>
  <c r="H63" i="18"/>
  <c r="G63" i="18"/>
  <c r="G62" i="18"/>
  <c r="H62" i="18" s="1"/>
  <c r="G61" i="18"/>
  <c r="H61" i="18" s="1"/>
  <c r="G60" i="18"/>
  <c r="H60" i="18" s="1"/>
  <c r="G59" i="18"/>
  <c r="H59" i="18" s="1"/>
  <c r="G58" i="18"/>
  <c r="H58" i="18" s="1"/>
  <c r="G57" i="18"/>
  <c r="H57" i="18" s="1"/>
  <c r="G56" i="18"/>
  <c r="H56" i="18" s="1"/>
  <c r="H55" i="18"/>
  <c r="G55" i="18"/>
  <c r="G54" i="18"/>
  <c r="H54" i="18" s="1"/>
  <c r="G53" i="18"/>
  <c r="H53" i="18" s="1"/>
  <c r="G52" i="18"/>
  <c r="H52" i="18" s="1"/>
  <c r="G51" i="18"/>
  <c r="H49" i="18"/>
  <c r="G49" i="18"/>
  <c r="G48" i="18"/>
  <c r="H48" i="18" s="1"/>
  <c r="G47" i="18"/>
  <c r="H47" i="18" s="1"/>
  <c r="G46" i="18"/>
  <c r="H46" i="18" s="1"/>
  <c r="G45" i="18"/>
  <c r="H45" i="18" s="1"/>
  <c r="G44" i="18"/>
  <c r="H44" i="18" s="1"/>
  <c r="G43" i="18"/>
  <c r="H43" i="18" s="1"/>
  <c r="G42" i="18"/>
  <c r="H42" i="18" s="1"/>
  <c r="H41" i="18"/>
  <c r="H39" i="18" s="1"/>
  <c r="G41" i="18"/>
  <c r="G40" i="18"/>
  <c r="H40" i="18" s="1"/>
  <c r="G39" i="18"/>
  <c r="G37" i="18"/>
  <c r="H37" i="18" s="1"/>
  <c r="G36" i="18"/>
  <c r="H36" i="18" s="1"/>
  <c r="H35" i="18"/>
  <c r="G35" i="18"/>
  <c r="G34" i="18"/>
  <c r="H34" i="18" s="1"/>
  <c r="G33" i="18"/>
  <c r="G32" i="18" s="1"/>
  <c r="G31" i="18"/>
  <c r="H31" i="18" s="1"/>
  <c r="G30" i="18"/>
  <c r="H30" i="18" s="1"/>
  <c r="G29" i="18"/>
  <c r="H29" i="18" s="1"/>
  <c r="G28" i="18"/>
  <c r="H28" i="18" s="1"/>
  <c r="H27" i="18"/>
  <c r="G27" i="18"/>
  <c r="G26" i="18"/>
  <c r="H26" i="18" s="1"/>
  <c r="G25" i="18"/>
  <c r="H25" i="18" s="1"/>
  <c r="G24" i="18"/>
  <c r="H24" i="18" s="1"/>
  <c r="G23" i="18"/>
  <c r="H23" i="18" s="1"/>
  <c r="G22" i="18"/>
  <c r="H22" i="18" s="1"/>
  <c r="G21" i="18"/>
  <c r="H21" i="18" s="1"/>
  <c r="G20" i="18"/>
  <c r="H20" i="18" s="1"/>
  <c r="H19" i="18"/>
  <c r="G19" i="18"/>
  <c r="G18" i="18"/>
  <c r="H18" i="18" s="1"/>
  <c r="G17" i="18"/>
  <c r="H17" i="18" s="1"/>
  <c r="G16" i="18"/>
  <c r="H16" i="18" s="1"/>
  <c r="G15" i="18"/>
  <c r="H15" i="18" s="1"/>
  <c r="H14" i="18"/>
  <c r="G14" i="18"/>
  <c r="G13" i="18"/>
  <c r="H13" i="18" s="1"/>
  <c r="H12" i="18"/>
  <c r="H11" i="18" s="1"/>
  <c r="G12" i="18"/>
  <c r="G193" i="17"/>
  <c r="H193" i="17" s="1"/>
  <c r="G192" i="17"/>
  <c r="H192" i="17" s="1"/>
  <c r="H191" i="17"/>
  <c r="G191" i="17"/>
  <c r="G190" i="17"/>
  <c r="H190" i="17" s="1"/>
  <c r="G189" i="17"/>
  <c r="G188" i="17" s="1"/>
  <c r="G187" i="17"/>
  <c r="H187" i="17" s="1"/>
  <c r="G186" i="17"/>
  <c r="H186" i="17" s="1"/>
  <c r="H185" i="17"/>
  <c r="G185" i="17"/>
  <c r="G184" i="17"/>
  <c r="H184" i="17" s="1"/>
  <c r="G183" i="17"/>
  <c r="H183" i="17" s="1"/>
  <c r="H181" i="17" s="1"/>
  <c r="G182" i="17"/>
  <c r="H182" i="17" s="1"/>
  <c r="G180" i="17"/>
  <c r="H180" i="17" s="1"/>
  <c r="G179" i="17"/>
  <c r="H179" i="17" s="1"/>
  <c r="G178" i="17"/>
  <c r="H178" i="17" s="1"/>
  <c r="H177" i="17"/>
  <c r="G177" i="17"/>
  <c r="G176" i="17"/>
  <c r="H176" i="17" s="1"/>
  <c r="G175" i="17"/>
  <c r="G174" i="17" s="1"/>
  <c r="G173" i="17"/>
  <c r="H173" i="17" s="1"/>
  <c r="G172" i="17"/>
  <c r="H172" i="17" s="1"/>
  <c r="H171" i="17"/>
  <c r="G171" i="17"/>
  <c r="G170" i="17"/>
  <c r="H170" i="17" s="1"/>
  <c r="G169" i="17"/>
  <c r="H169" i="17" s="1"/>
  <c r="H167" i="17" s="1"/>
  <c r="G168" i="17"/>
  <c r="H168" i="17" s="1"/>
  <c r="G166" i="17"/>
  <c r="H166" i="17" s="1"/>
  <c r="G165" i="17"/>
  <c r="H165" i="17" s="1"/>
  <c r="G164" i="17"/>
  <c r="H164" i="17" s="1"/>
  <c r="H163" i="17"/>
  <c r="G163" i="17"/>
  <c r="G162" i="17"/>
  <c r="H162" i="17" s="1"/>
  <c r="G161" i="17"/>
  <c r="G160" i="17" s="1"/>
  <c r="G159" i="17"/>
  <c r="H159" i="17" s="1"/>
  <c r="G158" i="17"/>
  <c r="H158" i="17" s="1"/>
  <c r="H157" i="17"/>
  <c r="G157" i="17"/>
  <c r="G156" i="17"/>
  <c r="H156" i="17" s="1"/>
  <c r="G155" i="17"/>
  <c r="H155" i="17" s="1"/>
  <c r="H153" i="17" s="1"/>
  <c r="G154" i="17"/>
  <c r="H154" i="17" s="1"/>
  <c r="G152" i="17"/>
  <c r="H152" i="17" s="1"/>
  <c r="G151" i="17"/>
  <c r="H151" i="17" s="1"/>
  <c r="G150" i="17"/>
  <c r="H150" i="17" s="1"/>
  <c r="H149" i="17"/>
  <c r="G149" i="17"/>
  <c r="G148" i="17"/>
  <c r="H148" i="17" s="1"/>
  <c r="G147" i="17"/>
  <c r="G146" i="17" s="1"/>
  <c r="G145" i="17"/>
  <c r="H145" i="17" s="1"/>
  <c r="G144" i="17"/>
  <c r="H144" i="17" s="1"/>
  <c r="H143" i="17"/>
  <c r="G143" i="17"/>
  <c r="G142" i="17"/>
  <c r="H142" i="17" s="1"/>
  <c r="G141" i="17"/>
  <c r="H141" i="17" s="1"/>
  <c r="H139" i="17" s="1"/>
  <c r="G140" i="17"/>
  <c r="H140" i="17" s="1"/>
  <c r="G138" i="17"/>
  <c r="H138" i="17" s="1"/>
  <c r="G137" i="17"/>
  <c r="H137" i="17" s="1"/>
  <c r="G136" i="17"/>
  <c r="H136" i="17" s="1"/>
  <c r="H135" i="17"/>
  <c r="G135" i="17"/>
  <c r="G134" i="17"/>
  <c r="H134" i="17" s="1"/>
  <c r="G133" i="17"/>
  <c r="G132" i="17" s="1"/>
  <c r="G131" i="17"/>
  <c r="H131" i="17" s="1"/>
  <c r="G130" i="17"/>
  <c r="H130" i="17" s="1"/>
  <c r="H129" i="17"/>
  <c r="G129" i="17"/>
  <c r="G128" i="17"/>
  <c r="H128" i="17" s="1"/>
  <c r="G127" i="17"/>
  <c r="H127" i="17" s="1"/>
  <c r="H125" i="17" s="1"/>
  <c r="G126" i="17"/>
  <c r="H126" i="17" s="1"/>
  <c r="G124" i="17"/>
  <c r="H124" i="17" s="1"/>
  <c r="G123" i="17"/>
  <c r="H123" i="17" s="1"/>
  <c r="G122" i="17"/>
  <c r="H122" i="17" s="1"/>
  <c r="H121" i="17"/>
  <c r="G121" i="17"/>
  <c r="G120" i="17"/>
  <c r="G119" i="17"/>
  <c r="G118" i="17" s="1"/>
  <c r="G65" i="17"/>
  <c r="H65" i="17" s="1"/>
  <c r="G64" i="17"/>
  <c r="H64" i="17" s="1"/>
  <c r="H63" i="17"/>
  <c r="G63" i="17"/>
  <c r="G62" i="17"/>
  <c r="H62" i="17" s="1"/>
  <c r="G61" i="17"/>
  <c r="H61" i="17" s="1"/>
  <c r="G60" i="17"/>
  <c r="H60" i="17" s="1"/>
  <c r="G59" i="17"/>
  <c r="H59" i="17" s="1"/>
  <c r="G58" i="17"/>
  <c r="H58" i="17" s="1"/>
  <c r="G57" i="17"/>
  <c r="H57" i="17" s="1"/>
  <c r="G56" i="17"/>
  <c r="H56" i="17" s="1"/>
  <c r="H55" i="17"/>
  <c r="G55" i="17"/>
  <c r="G54" i="17"/>
  <c r="H54" i="17" s="1"/>
  <c r="G53" i="17"/>
  <c r="H53" i="17" s="1"/>
  <c r="G52" i="17"/>
  <c r="H52" i="17" s="1"/>
  <c r="G51" i="17"/>
  <c r="H51" i="17" s="1"/>
  <c r="H49" i="17"/>
  <c r="G49" i="17"/>
  <c r="G48" i="17"/>
  <c r="H48" i="17" s="1"/>
  <c r="G47" i="17"/>
  <c r="H47" i="17" s="1"/>
  <c r="G46" i="17"/>
  <c r="H46" i="17" s="1"/>
  <c r="G45" i="17"/>
  <c r="H45" i="17" s="1"/>
  <c r="G44" i="17"/>
  <c r="H44" i="17" s="1"/>
  <c r="G43" i="17"/>
  <c r="H43" i="17" s="1"/>
  <c r="G42" i="17"/>
  <c r="H42" i="17" s="1"/>
  <c r="H41" i="17"/>
  <c r="H39" i="17" s="1"/>
  <c r="G41" i="17"/>
  <c r="G40" i="17"/>
  <c r="H40" i="17" s="1"/>
  <c r="G39" i="17"/>
  <c r="G37" i="17"/>
  <c r="H37" i="17" s="1"/>
  <c r="G36" i="17"/>
  <c r="H36" i="17" s="1"/>
  <c r="H35" i="17"/>
  <c r="G35" i="17"/>
  <c r="G34" i="17"/>
  <c r="H34" i="17" s="1"/>
  <c r="G33" i="17"/>
  <c r="G32" i="17" s="1"/>
  <c r="G31" i="17"/>
  <c r="H31" i="17" s="1"/>
  <c r="G30" i="17"/>
  <c r="H30" i="17" s="1"/>
  <c r="G29" i="17"/>
  <c r="H29" i="17" s="1"/>
  <c r="G28" i="17"/>
  <c r="H28" i="17" s="1"/>
  <c r="H27" i="17"/>
  <c r="G27" i="17"/>
  <c r="G26" i="17"/>
  <c r="H26" i="17" s="1"/>
  <c r="G25" i="17"/>
  <c r="H25" i="17" s="1"/>
  <c r="G24" i="17"/>
  <c r="H24" i="17" s="1"/>
  <c r="G23" i="17"/>
  <c r="H23" i="17" s="1"/>
  <c r="G22" i="17"/>
  <c r="H22" i="17" s="1"/>
  <c r="G21" i="17"/>
  <c r="H21" i="17" s="1"/>
  <c r="G20" i="17"/>
  <c r="H20" i="17" s="1"/>
  <c r="H19" i="17"/>
  <c r="G19" i="17"/>
  <c r="G18" i="17"/>
  <c r="H18" i="17" s="1"/>
  <c r="G17" i="17"/>
  <c r="H17" i="17" s="1"/>
  <c r="G16" i="17"/>
  <c r="H16" i="17" s="1"/>
  <c r="G15" i="17"/>
  <c r="H15" i="17" s="1"/>
  <c r="H14" i="17"/>
  <c r="G14" i="17"/>
  <c r="G13" i="17"/>
  <c r="H13" i="17" s="1"/>
  <c r="H12" i="17"/>
  <c r="G12" i="17"/>
  <c r="G193" i="16"/>
  <c r="H193" i="16" s="1"/>
  <c r="G192" i="16"/>
  <c r="H192" i="16" s="1"/>
  <c r="H191" i="16"/>
  <c r="G191" i="16"/>
  <c r="G190" i="16"/>
  <c r="H190" i="16" s="1"/>
  <c r="G189" i="16"/>
  <c r="G187" i="16"/>
  <c r="H187" i="16" s="1"/>
  <c r="G186" i="16"/>
  <c r="H186" i="16" s="1"/>
  <c r="H185" i="16"/>
  <c r="G185" i="16"/>
  <c r="G184" i="16"/>
  <c r="H184" i="16" s="1"/>
  <c r="G183" i="16"/>
  <c r="H183" i="16" s="1"/>
  <c r="G182" i="16"/>
  <c r="H182" i="16" s="1"/>
  <c r="G180" i="16"/>
  <c r="H180" i="16" s="1"/>
  <c r="H179" i="16"/>
  <c r="G179" i="16"/>
  <c r="G178" i="16"/>
  <c r="H178" i="16" s="1"/>
  <c r="H177" i="16"/>
  <c r="G177" i="16"/>
  <c r="G176" i="16"/>
  <c r="H176" i="16" s="1"/>
  <c r="G175" i="16"/>
  <c r="H173" i="16"/>
  <c r="G173" i="16"/>
  <c r="G172" i="16"/>
  <c r="H172" i="16" s="1"/>
  <c r="H171" i="16"/>
  <c r="G171" i="16"/>
  <c r="G170" i="16"/>
  <c r="H170" i="16" s="1"/>
  <c r="G169" i="16"/>
  <c r="H169" i="16" s="1"/>
  <c r="G168" i="16"/>
  <c r="H168" i="16" s="1"/>
  <c r="G166" i="16"/>
  <c r="H166" i="16" s="1"/>
  <c r="H165" i="16"/>
  <c r="G165" i="16"/>
  <c r="G164" i="16"/>
  <c r="H164" i="16" s="1"/>
  <c r="H163" i="16"/>
  <c r="G163" i="16"/>
  <c r="G162" i="16"/>
  <c r="H162" i="16" s="1"/>
  <c r="G161" i="16"/>
  <c r="G160" i="16" s="1"/>
  <c r="H159" i="16"/>
  <c r="G159" i="16"/>
  <c r="G158" i="16"/>
  <c r="H158" i="16" s="1"/>
  <c r="H157" i="16"/>
  <c r="G157" i="16"/>
  <c r="G156" i="16"/>
  <c r="H156" i="16" s="1"/>
  <c r="G155" i="16"/>
  <c r="H155" i="16" s="1"/>
  <c r="G154" i="16"/>
  <c r="H154" i="16" s="1"/>
  <c r="G152" i="16"/>
  <c r="H152" i="16" s="1"/>
  <c r="H151" i="16"/>
  <c r="G151" i="16"/>
  <c r="G150" i="16"/>
  <c r="H150" i="16" s="1"/>
  <c r="H149" i="16"/>
  <c r="G149" i="16"/>
  <c r="G148" i="16"/>
  <c r="H148" i="16" s="1"/>
  <c r="G147" i="16"/>
  <c r="G146" i="16" s="1"/>
  <c r="H145" i="16"/>
  <c r="G145" i="16"/>
  <c r="G144" i="16"/>
  <c r="H144" i="16" s="1"/>
  <c r="H143" i="16"/>
  <c r="G143" i="16"/>
  <c r="G142" i="16"/>
  <c r="H142" i="16" s="1"/>
  <c r="G141" i="16"/>
  <c r="H141" i="16" s="1"/>
  <c r="G140" i="16"/>
  <c r="H140" i="16" s="1"/>
  <c r="G138" i="16"/>
  <c r="H138" i="16" s="1"/>
  <c r="H137" i="16"/>
  <c r="G137" i="16"/>
  <c r="G136" i="16"/>
  <c r="H136" i="16" s="1"/>
  <c r="H135" i="16"/>
  <c r="G135" i="16"/>
  <c r="G134" i="16"/>
  <c r="H134" i="16" s="1"/>
  <c r="G133" i="16"/>
  <c r="G132" i="16" s="1"/>
  <c r="H131" i="16"/>
  <c r="G131" i="16"/>
  <c r="G130" i="16"/>
  <c r="H130" i="16" s="1"/>
  <c r="H129" i="16"/>
  <c r="G129" i="16"/>
  <c r="G128" i="16"/>
  <c r="H128" i="16" s="1"/>
  <c r="G127" i="16"/>
  <c r="H127" i="16" s="1"/>
  <c r="G126" i="16"/>
  <c r="H126" i="16" s="1"/>
  <c r="G124" i="16"/>
  <c r="H124" i="16" s="1"/>
  <c r="H123" i="16"/>
  <c r="G123" i="16"/>
  <c r="G122" i="16"/>
  <c r="H122" i="16" s="1"/>
  <c r="H121" i="16"/>
  <c r="G121" i="16"/>
  <c r="G120" i="16"/>
  <c r="H120" i="16" s="1"/>
  <c r="G119" i="16"/>
  <c r="H65" i="16"/>
  <c r="G65" i="16"/>
  <c r="G64" i="16"/>
  <c r="H64" i="16" s="1"/>
  <c r="H63" i="16"/>
  <c r="G63" i="16"/>
  <c r="G62" i="16"/>
  <c r="H62" i="16" s="1"/>
  <c r="G61" i="16"/>
  <c r="H61" i="16" s="1"/>
  <c r="G60" i="16"/>
  <c r="H60" i="16" s="1"/>
  <c r="G59" i="16"/>
  <c r="H59" i="16" s="1"/>
  <c r="G58" i="16"/>
  <c r="H58" i="16" s="1"/>
  <c r="H57" i="16"/>
  <c r="G57" i="16"/>
  <c r="G56" i="16"/>
  <c r="H56" i="16" s="1"/>
  <c r="H55" i="16"/>
  <c r="G55" i="16"/>
  <c r="G54" i="16"/>
  <c r="H54" i="16" s="1"/>
  <c r="G53" i="16"/>
  <c r="H53" i="16" s="1"/>
  <c r="G52" i="16"/>
  <c r="H52" i="16" s="1"/>
  <c r="G51" i="16"/>
  <c r="H51" i="16" s="1"/>
  <c r="G50" i="16"/>
  <c r="H49" i="16"/>
  <c r="G49" i="16"/>
  <c r="G48" i="16"/>
  <c r="H48" i="16" s="1"/>
  <c r="H47" i="16"/>
  <c r="G47" i="16"/>
  <c r="G46" i="16"/>
  <c r="H46" i="16" s="1"/>
  <c r="G45" i="16"/>
  <c r="H45" i="16" s="1"/>
  <c r="G44" i="16"/>
  <c r="H44" i="16" s="1"/>
  <c r="G43" i="16"/>
  <c r="H43" i="16" s="1"/>
  <c r="G42" i="16"/>
  <c r="H42" i="16" s="1"/>
  <c r="H41" i="16"/>
  <c r="G41" i="16"/>
  <c r="G40" i="16"/>
  <c r="H40" i="16" s="1"/>
  <c r="G37" i="16"/>
  <c r="H37" i="16" s="1"/>
  <c r="G36" i="16"/>
  <c r="H36" i="16" s="1"/>
  <c r="G35" i="16"/>
  <c r="H35" i="16" s="1"/>
  <c r="G34" i="16"/>
  <c r="H34" i="16" s="1"/>
  <c r="H33" i="16"/>
  <c r="G33" i="16"/>
  <c r="H31" i="16"/>
  <c r="G31" i="16"/>
  <c r="G30" i="16"/>
  <c r="H30" i="16" s="1"/>
  <c r="G29" i="16"/>
  <c r="H29" i="16" s="1"/>
  <c r="G28" i="16"/>
  <c r="H28" i="16" s="1"/>
  <c r="G27" i="16"/>
  <c r="H27" i="16" s="1"/>
  <c r="G26" i="16"/>
  <c r="H26" i="16" s="1"/>
  <c r="H25" i="16"/>
  <c r="G25" i="16"/>
  <c r="G24" i="16"/>
  <c r="H24" i="16" s="1"/>
  <c r="H23" i="16"/>
  <c r="G23" i="16"/>
  <c r="G22" i="16"/>
  <c r="H22" i="16" s="1"/>
  <c r="G21" i="16"/>
  <c r="H21" i="16" s="1"/>
  <c r="G20" i="16"/>
  <c r="H20" i="16" s="1"/>
  <c r="G19" i="16"/>
  <c r="H19" i="16" s="1"/>
  <c r="G18" i="16"/>
  <c r="H18" i="16" s="1"/>
  <c r="H17" i="16"/>
  <c r="G17" i="16"/>
  <c r="G16" i="16"/>
  <c r="H16" i="16" s="1"/>
  <c r="H15" i="16"/>
  <c r="G15" i="16"/>
  <c r="G14" i="16"/>
  <c r="H14" i="16" s="1"/>
  <c r="G13" i="16"/>
  <c r="H13" i="16" s="1"/>
  <c r="G12" i="16"/>
  <c r="G22" i="15"/>
  <c r="G21" i="15"/>
  <c r="F22" i="15"/>
  <c r="H38" i="36" l="1"/>
  <c r="G132" i="19"/>
  <c r="H133" i="19"/>
  <c r="G118" i="16"/>
  <c r="G174" i="16"/>
  <c r="G188" i="16"/>
  <c r="H50" i="16"/>
  <c r="G194" i="33"/>
  <c r="H22" i="15"/>
  <c r="H139" i="47"/>
  <c r="H167" i="47"/>
  <c r="H39" i="47"/>
  <c r="H125" i="47"/>
  <c r="H153" i="47"/>
  <c r="H181" i="47"/>
  <c r="H125" i="19"/>
  <c r="H181" i="19"/>
  <c r="G10" i="47"/>
  <c r="H12" i="47"/>
  <c r="H11" i="47" s="1"/>
  <c r="H10" i="47" s="1"/>
  <c r="G11" i="16"/>
  <c r="G117" i="47"/>
  <c r="H32" i="47"/>
  <c r="G50" i="47"/>
  <c r="H119" i="47"/>
  <c r="H118" i="47" s="1"/>
  <c r="G125" i="47"/>
  <c r="H133" i="47"/>
  <c r="H132" i="47" s="1"/>
  <c r="G139" i="47"/>
  <c r="H147" i="47"/>
  <c r="H146" i="47" s="1"/>
  <c r="G153" i="47"/>
  <c r="H161" i="47"/>
  <c r="H160" i="47" s="1"/>
  <c r="G167" i="47"/>
  <c r="H175" i="47"/>
  <c r="H174" i="47" s="1"/>
  <c r="G181" i="47"/>
  <c r="H189" i="47"/>
  <c r="H188" i="47" s="1"/>
  <c r="H51" i="47"/>
  <c r="H50" i="47" s="1"/>
  <c r="H39" i="46"/>
  <c r="H125" i="46"/>
  <c r="H118" i="46"/>
  <c r="H174" i="46"/>
  <c r="H10" i="46"/>
  <c r="H167" i="46"/>
  <c r="H132" i="46"/>
  <c r="H188" i="46"/>
  <c r="H147" i="46"/>
  <c r="H146" i="46" s="1"/>
  <c r="G153" i="46"/>
  <c r="H50" i="46"/>
  <c r="G132" i="46"/>
  <c r="G167" i="46"/>
  <c r="G188" i="46"/>
  <c r="G11" i="46"/>
  <c r="G10" i="46" s="1"/>
  <c r="H33" i="46"/>
  <c r="H32" i="46" s="1"/>
  <c r="G39" i="46"/>
  <c r="G118" i="46"/>
  <c r="G174" i="46"/>
  <c r="G50" i="46"/>
  <c r="G125" i="46"/>
  <c r="G181" i="46"/>
  <c r="H50" i="45"/>
  <c r="H39" i="45"/>
  <c r="G117" i="45"/>
  <c r="H125" i="45"/>
  <c r="H139" i="45"/>
  <c r="H153" i="45"/>
  <c r="H167" i="45"/>
  <c r="H181" i="45"/>
  <c r="G32" i="45"/>
  <c r="G10" i="45" s="1"/>
  <c r="H119" i="45"/>
  <c r="H118" i="45" s="1"/>
  <c r="G125" i="45"/>
  <c r="H133" i="45"/>
  <c r="H132" i="45" s="1"/>
  <c r="G139" i="45"/>
  <c r="H147" i="45"/>
  <c r="H146" i="45" s="1"/>
  <c r="G153" i="45"/>
  <c r="H161" i="45"/>
  <c r="H160" i="45" s="1"/>
  <c r="G167" i="45"/>
  <c r="H175" i="45"/>
  <c r="H174" i="45" s="1"/>
  <c r="G181" i="45"/>
  <c r="H189" i="45"/>
  <c r="H188" i="45" s="1"/>
  <c r="H12" i="45"/>
  <c r="H11" i="45" s="1"/>
  <c r="H32" i="45"/>
  <c r="G39" i="45"/>
  <c r="H153" i="44"/>
  <c r="H11" i="44"/>
  <c r="H118" i="44"/>
  <c r="H174" i="44"/>
  <c r="H167" i="44"/>
  <c r="H132" i="44"/>
  <c r="G11" i="44"/>
  <c r="G10" i="44" s="1"/>
  <c r="H41" i="44"/>
  <c r="H39" i="44" s="1"/>
  <c r="H147" i="44"/>
  <c r="H146" i="44" s="1"/>
  <c r="G153" i="44"/>
  <c r="G174" i="44"/>
  <c r="G132" i="44"/>
  <c r="G167" i="44"/>
  <c r="G188" i="44"/>
  <c r="H50" i="44"/>
  <c r="H188" i="44"/>
  <c r="H33" i="44"/>
  <c r="H32" i="44" s="1"/>
  <c r="G118" i="44"/>
  <c r="G125" i="44"/>
  <c r="G181" i="44"/>
  <c r="H39" i="43"/>
  <c r="H33" i="43"/>
  <c r="H32" i="43" s="1"/>
  <c r="H10" i="43" s="1"/>
  <c r="H119" i="43"/>
  <c r="H118" i="43" s="1"/>
  <c r="G125" i="43"/>
  <c r="G117" i="43" s="1"/>
  <c r="H133" i="43"/>
  <c r="H132" i="43" s="1"/>
  <c r="G139" i="43"/>
  <c r="H147" i="43"/>
  <c r="H146" i="43" s="1"/>
  <c r="G153" i="43"/>
  <c r="H161" i="43"/>
  <c r="H160" i="43" s="1"/>
  <c r="G167" i="43"/>
  <c r="H175" i="43"/>
  <c r="H174" i="43" s="1"/>
  <c r="G181" i="43"/>
  <c r="H50" i="43"/>
  <c r="G11" i="43"/>
  <c r="G10" i="43" s="1"/>
  <c r="G39" i="43"/>
  <c r="H189" i="43"/>
  <c r="H188" i="43" s="1"/>
  <c r="G146" i="23"/>
  <c r="H147" i="23"/>
  <c r="H146" i="23" s="1"/>
  <c r="H33" i="23"/>
  <c r="H32" i="23" s="1"/>
  <c r="H10" i="23" s="1"/>
  <c r="H51" i="23"/>
  <c r="H50" i="23" s="1"/>
  <c r="H125" i="23"/>
  <c r="G160" i="23"/>
  <c r="H161" i="23"/>
  <c r="H160" i="23" s="1"/>
  <c r="H181" i="23"/>
  <c r="G10" i="23"/>
  <c r="G118" i="23"/>
  <c r="H119" i="23"/>
  <c r="H118" i="23" s="1"/>
  <c r="H139" i="23"/>
  <c r="G153" i="23"/>
  <c r="G174" i="23"/>
  <c r="H175" i="23"/>
  <c r="H174" i="23" s="1"/>
  <c r="G132" i="23"/>
  <c r="H133" i="23"/>
  <c r="H132" i="23" s="1"/>
  <c r="H153" i="23"/>
  <c r="G167" i="23"/>
  <c r="G188" i="23"/>
  <c r="H189" i="23"/>
  <c r="H188" i="23" s="1"/>
  <c r="H125" i="22"/>
  <c r="H153" i="22"/>
  <c r="H181" i="22"/>
  <c r="H118" i="22"/>
  <c r="H139" i="22"/>
  <c r="H174" i="22"/>
  <c r="H11" i="22"/>
  <c r="H39" i="22"/>
  <c r="H167" i="22"/>
  <c r="H132" i="22"/>
  <c r="H188" i="22"/>
  <c r="H50" i="22"/>
  <c r="G11" i="22"/>
  <c r="G10" i="22" s="1"/>
  <c r="H33" i="22"/>
  <c r="H32" i="22" s="1"/>
  <c r="G39" i="22"/>
  <c r="G118" i="22"/>
  <c r="H147" i="22"/>
  <c r="H146" i="22" s="1"/>
  <c r="G153" i="22"/>
  <c r="G174" i="22"/>
  <c r="G132" i="22"/>
  <c r="G167" i="22"/>
  <c r="G188" i="22"/>
  <c r="G125" i="22"/>
  <c r="G181" i="22"/>
  <c r="H11" i="21"/>
  <c r="H10" i="21" s="1"/>
  <c r="G11" i="21"/>
  <c r="G10" i="21" s="1"/>
  <c r="G50" i="21"/>
  <c r="H125" i="21"/>
  <c r="G160" i="21"/>
  <c r="H161" i="21"/>
  <c r="H160" i="21" s="1"/>
  <c r="H181" i="21"/>
  <c r="G39" i="21"/>
  <c r="H50" i="21"/>
  <c r="G118" i="21"/>
  <c r="H119" i="21"/>
  <c r="H118" i="21" s="1"/>
  <c r="H139" i="21"/>
  <c r="G153" i="21"/>
  <c r="G174" i="21"/>
  <c r="H175" i="21"/>
  <c r="H174" i="21" s="1"/>
  <c r="G146" i="21"/>
  <c r="H147" i="21"/>
  <c r="H146" i="21" s="1"/>
  <c r="H39" i="21"/>
  <c r="G132" i="21"/>
  <c r="H133" i="21"/>
  <c r="H132" i="21" s="1"/>
  <c r="H153" i="21"/>
  <c r="G167" i="21"/>
  <c r="G188" i="21"/>
  <c r="H189" i="21"/>
  <c r="H188" i="21" s="1"/>
  <c r="H39" i="20"/>
  <c r="H181" i="20"/>
  <c r="H167" i="20"/>
  <c r="H32" i="20"/>
  <c r="H10" i="20" s="1"/>
  <c r="H160" i="20"/>
  <c r="G11" i="20"/>
  <c r="G10" i="20" s="1"/>
  <c r="H118" i="20"/>
  <c r="H174" i="20"/>
  <c r="H51" i="20"/>
  <c r="H50" i="20" s="1"/>
  <c r="H133" i="20"/>
  <c r="H132" i="20" s="1"/>
  <c r="G139" i="20"/>
  <c r="G160" i="20"/>
  <c r="H189" i="20"/>
  <c r="H188" i="20" s="1"/>
  <c r="G39" i="20"/>
  <c r="G118" i="20"/>
  <c r="G117" i="20" s="1"/>
  <c r="G153" i="20"/>
  <c r="G174" i="20"/>
  <c r="G167" i="20"/>
  <c r="H174" i="19"/>
  <c r="H11" i="19"/>
  <c r="H39" i="19"/>
  <c r="H167" i="19"/>
  <c r="H155" i="19"/>
  <c r="H153" i="19" s="1"/>
  <c r="G11" i="19"/>
  <c r="G118" i="19"/>
  <c r="H147" i="19"/>
  <c r="H146" i="19" s="1"/>
  <c r="G174" i="19"/>
  <c r="G167" i="19"/>
  <c r="G188" i="19"/>
  <c r="H50" i="19"/>
  <c r="H132" i="19"/>
  <c r="H188" i="19"/>
  <c r="H33" i="19"/>
  <c r="H32" i="19" s="1"/>
  <c r="G39" i="19"/>
  <c r="G125" i="19"/>
  <c r="G181" i="19"/>
  <c r="G11" i="18"/>
  <c r="G10" i="18" s="1"/>
  <c r="H33" i="18"/>
  <c r="H32" i="18" s="1"/>
  <c r="H10" i="18" s="1"/>
  <c r="G50" i="18"/>
  <c r="H119" i="18"/>
  <c r="H118" i="18" s="1"/>
  <c r="G125" i="18"/>
  <c r="H133" i="18"/>
  <c r="H132" i="18" s="1"/>
  <c r="G139" i="18"/>
  <c r="G117" i="18" s="1"/>
  <c r="H147" i="18"/>
  <c r="H146" i="18" s="1"/>
  <c r="G153" i="18"/>
  <c r="H161" i="18"/>
  <c r="H160" i="18" s="1"/>
  <c r="G167" i="18"/>
  <c r="H175" i="18"/>
  <c r="H174" i="18" s="1"/>
  <c r="G181" i="18"/>
  <c r="H189" i="18"/>
  <c r="H188" i="18" s="1"/>
  <c r="H51" i="18"/>
  <c r="H50" i="18" s="1"/>
  <c r="H11" i="17"/>
  <c r="H10" i="17" s="1"/>
  <c r="H50" i="17"/>
  <c r="G11" i="17"/>
  <c r="G10" i="17" s="1"/>
  <c r="H119" i="17"/>
  <c r="H118" i="17" s="1"/>
  <c r="G125" i="17"/>
  <c r="G117" i="17" s="1"/>
  <c r="H133" i="17"/>
  <c r="H132" i="17" s="1"/>
  <c r="G139" i="17"/>
  <c r="H147" i="17"/>
  <c r="H146" i="17" s="1"/>
  <c r="H161" i="17"/>
  <c r="H160" i="17" s="1"/>
  <c r="G167" i="17"/>
  <c r="H189" i="17"/>
  <c r="H188" i="17" s="1"/>
  <c r="H33" i="17"/>
  <c r="H32" i="17" s="1"/>
  <c r="G50" i="17"/>
  <c r="C36" i="15" s="1"/>
  <c r="G153" i="17"/>
  <c r="H175" i="17"/>
  <c r="H174" i="17" s="1"/>
  <c r="G181" i="17"/>
  <c r="H39" i="16"/>
  <c r="H125" i="16"/>
  <c r="H139" i="16"/>
  <c r="H153" i="16"/>
  <c r="H167" i="16"/>
  <c r="H181" i="16"/>
  <c r="H119" i="16"/>
  <c r="H118" i="16" s="1"/>
  <c r="G125" i="16"/>
  <c r="H133" i="16"/>
  <c r="H132" i="16" s="1"/>
  <c r="G139" i="16"/>
  <c r="H147" i="16"/>
  <c r="H146" i="16" s="1"/>
  <c r="G153" i="16"/>
  <c r="H161" i="16"/>
  <c r="H160" i="16" s="1"/>
  <c r="G167" i="16"/>
  <c r="H175" i="16"/>
  <c r="H174" i="16" s="1"/>
  <c r="G181" i="16"/>
  <c r="H189" i="16"/>
  <c r="H188" i="16" s="1"/>
  <c r="H12" i="16"/>
  <c r="H11" i="16" s="1"/>
  <c r="G32" i="16"/>
  <c r="H32" i="16"/>
  <c r="G39" i="16"/>
  <c r="H187" i="3"/>
  <c r="H186" i="3"/>
  <c r="H185" i="3"/>
  <c r="H184" i="3"/>
  <c r="H180" i="3"/>
  <c r="H179" i="3"/>
  <c r="H178" i="3"/>
  <c r="H177" i="3"/>
  <c r="H176" i="3"/>
  <c r="H175" i="3"/>
  <c r="H173" i="3"/>
  <c r="H172" i="3"/>
  <c r="H170" i="3"/>
  <c r="H171" i="3"/>
  <c r="H169" i="3"/>
  <c r="H168" i="3"/>
  <c r="H166" i="3"/>
  <c r="H165" i="3"/>
  <c r="H164" i="3"/>
  <c r="H163" i="3"/>
  <c r="H162" i="3"/>
  <c r="H161" i="3"/>
  <c r="H159" i="3"/>
  <c r="H158" i="3"/>
  <c r="H157" i="3"/>
  <c r="H156" i="3"/>
  <c r="H155" i="3"/>
  <c r="H154" i="3"/>
  <c r="H152" i="3"/>
  <c r="H151" i="3"/>
  <c r="H150" i="3"/>
  <c r="H149" i="3"/>
  <c r="H148" i="3"/>
  <c r="H147" i="3"/>
  <c r="H145" i="3"/>
  <c r="H144" i="3"/>
  <c r="H142" i="3"/>
  <c r="H141" i="3"/>
  <c r="H140" i="3"/>
  <c r="H138" i="3"/>
  <c r="H137" i="3"/>
  <c r="H134" i="3"/>
  <c r="H133" i="3"/>
  <c r="H131" i="3"/>
  <c r="H130" i="3"/>
  <c r="H129" i="3"/>
  <c r="H128" i="3"/>
  <c r="H127" i="3"/>
  <c r="H124" i="3"/>
  <c r="G193" i="3"/>
  <c r="G192" i="3"/>
  <c r="G191" i="3"/>
  <c r="G190" i="3"/>
  <c r="G189" i="3"/>
  <c r="F21" i="15"/>
  <c r="H194" i="36" l="1"/>
  <c r="G117" i="16"/>
  <c r="H21" i="15"/>
  <c r="G10" i="19"/>
  <c r="G10" i="16"/>
  <c r="H117" i="47"/>
  <c r="G117" i="46"/>
  <c r="H117" i="46"/>
  <c r="H117" i="45"/>
  <c r="H10" i="45"/>
  <c r="H10" i="44"/>
  <c r="H117" i="44"/>
  <c r="G117" i="44"/>
  <c r="H117" i="43"/>
  <c r="H117" i="23"/>
  <c r="G117" i="23"/>
  <c r="G117" i="22"/>
  <c r="H10" i="22"/>
  <c r="H117" i="22"/>
  <c r="H117" i="21"/>
  <c r="G117" i="21"/>
  <c r="H117" i="20"/>
  <c r="G117" i="19"/>
  <c r="H10" i="19"/>
  <c r="H117" i="19"/>
  <c r="H117" i="18"/>
  <c r="H117" i="17"/>
  <c r="H117" i="16"/>
  <c r="H10" i="16"/>
  <c r="H125" i="3"/>
  <c r="H146" i="3"/>
  <c r="H153" i="3"/>
  <c r="H167" i="3"/>
  <c r="H174" i="3"/>
  <c r="H160" i="3"/>
  <c r="H26" i="15" l="1"/>
  <c r="H27" i="15"/>
  <c r="A20" i="15"/>
  <c r="D6" i="15"/>
  <c r="E18" i="15"/>
  <c r="D18" i="15"/>
  <c r="D13" i="15"/>
  <c r="A10" i="15"/>
  <c r="D25" i="15"/>
  <c r="B10" i="15"/>
  <c r="B13" i="15"/>
  <c r="A23" i="15"/>
  <c r="C10" i="15"/>
  <c r="D9" i="15"/>
  <c r="C9" i="15"/>
  <c r="A17" i="15"/>
  <c r="A16" i="15"/>
  <c r="E16" i="15"/>
  <c r="F24" i="15"/>
  <c r="E15" i="15"/>
  <c r="C17" i="15"/>
  <c r="D20" i="15"/>
  <c r="D8" i="15"/>
  <c r="E24" i="15"/>
  <c r="C14" i="15"/>
  <c r="E8" i="15"/>
  <c r="E10" i="15"/>
  <c r="B12" i="15"/>
  <c r="B16" i="15"/>
  <c r="B20" i="15"/>
  <c r="B14" i="15"/>
  <c r="A9" i="15"/>
  <c r="A14" i="15"/>
  <c r="D12" i="15"/>
  <c r="E12" i="15"/>
  <c r="C11" i="15"/>
  <c r="A11" i="15"/>
  <c r="F25" i="15"/>
  <c r="B15" i="15"/>
  <c r="C18" i="15"/>
  <c r="D11" i="15"/>
  <c r="B17" i="15"/>
  <c r="E25" i="15"/>
  <c r="C7" i="15"/>
  <c r="A25" i="15"/>
  <c r="B23" i="15"/>
  <c r="E11" i="15"/>
  <c r="E14" i="15"/>
  <c r="C24" i="15"/>
  <c r="D15" i="15"/>
  <c r="G24" i="15"/>
  <c r="D14" i="15"/>
  <c r="E19" i="15"/>
  <c r="B7" i="15"/>
  <c r="D17" i="15"/>
  <c r="A7" i="15"/>
  <c r="A18" i="15"/>
  <c r="A8" i="15"/>
  <c r="E17" i="15"/>
  <c r="E20" i="15"/>
  <c r="C8" i="15"/>
  <c r="D16" i="15"/>
  <c r="D19" i="15"/>
  <c r="A15" i="15"/>
  <c r="C16" i="15"/>
  <c r="E23" i="15"/>
  <c r="D23" i="15"/>
  <c r="A12" i="15"/>
  <c r="C23" i="15"/>
  <c r="B25" i="15"/>
  <c r="C19" i="15"/>
  <c r="B24" i="15"/>
  <c r="C20" i="15"/>
  <c r="F23" i="15"/>
  <c r="C25" i="15"/>
  <c r="E13" i="15"/>
  <c r="A24" i="15"/>
  <c r="G23" i="15"/>
  <c r="E7" i="15"/>
  <c r="A6" i="15"/>
  <c r="B18" i="15"/>
  <c r="B9" i="15"/>
  <c r="B6" i="15"/>
  <c r="A19" i="15"/>
  <c r="E9" i="15"/>
  <c r="B19" i="15"/>
  <c r="D24" i="15"/>
  <c r="G25" i="15"/>
  <c r="B8" i="15"/>
  <c r="A21" i="15"/>
  <c r="A13" i="15"/>
  <c r="D10" i="15"/>
  <c r="C6" i="15"/>
  <c r="A22" i="15"/>
  <c r="C13" i="15"/>
  <c r="C15" i="15"/>
  <c r="B11" i="15"/>
  <c r="C12" i="15"/>
  <c r="D7" i="15"/>
  <c r="H23" i="15" l="1"/>
  <c r="H24" i="15"/>
  <c r="H25" i="15"/>
  <c r="G13" i="3" l="1"/>
  <c r="G12" i="3"/>
  <c r="F15" i="14" l="1"/>
  <c r="H4" i="14"/>
  <c r="G4" i="14"/>
  <c r="F4" i="14"/>
  <c r="C10" i="14"/>
  <c r="C9" i="14"/>
  <c r="C8" i="14"/>
  <c r="C7" i="14"/>
  <c r="G37" i="3" l="1"/>
  <c r="H37" i="3" s="1"/>
  <c r="G28" i="3"/>
  <c r="H28" i="3" s="1"/>
  <c r="G29" i="3"/>
  <c r="H29" i="3" s="1"/>
  <c r="G30" i="3"/>
  <c r="H30" i="3" s="1"/>
  <c r="G31" i="3"/>
  <c r="H31" i="3" s="1"/>
  <c r="F67" i="24" l="1"/>
  <c r="F67" i="20"/>
  <c r="F67" i="22"/>
  <c r="F67" i="19"/>
  <c r="F67" i="46"/>
  <c r="F67" i="3"/>
  <c r="F67" i="23"/>
  <c r="F67" i="44"/>
  <c r="F67" i="45"/>
  <c r="F67" i="16"/>
  <c r="F67" i="21"/>
  <c r="F67" i="18"/>
  <c r="F67" i="43"/>
  <c r="F67" i="47"/>
  <c r="F67" i="17"/>
  <c r="F97" i="24"/>
  <c r="F102" i="24"/>
  <c r="F92" i="24"/>
  <c r="F77" i="47"/>
  <c r="F92" i="45"/>
  <c r="F92" i="43"/>
  <c r="F72" i="43"/>
  <c r="F112" i="21"/>
  <c r="F72" i="21"/>
  <c r="F77" i="17"/>
  <c r="F112" i="46"/>
  <c r="F72" i="46"/>
  <c r="F87" i="44"/>
  <c r="F87" i="23"/>
  <c r="F87" i="20"/>
  <c r="F82" i="18"/>
  <c r="F92" i="17"/>
  <c r="F72" i="16"/>
  <c r="F92" i="22"/>
  <c r="F77" i="20"/>
  <c r="F112" i="20"/>
  <c r="F87" i="45"/>
  <c r="F97" i="47"/>
  <c r="F112" i="44"/>
  <c r="F112" i="23"/>
  <c r="F82" i="22"/>
  <c r="F82" i="19"/>
  <c r="F72" i="17"/>
  <c r="F82" i="46"/>
  <c r="F92" i="20"/>
  <c r="F107" i="47"/>
  <c r="F77" i="22"/>
  <c r="F72" i="19"/>
  <c r="F72" i="3"/>
  <c r="F107" i="3"/>
  <c r="F82" i="3"/>
  <c r="F87" i="43"/>
  <c r="F102" i="18"/>
  <c r="F82" i="20"/>
  <c r="F112" i="16"/>
  <c r="F102" i="45"/>
  <c r="F97" i="18"/>
  <c r="F107" i="19"/>
  <c r="F92" i="44"/>
  <c r="F102" i="23"/>
  <c r="F87" i="21"/>
  <c r="F77" i="19"/>
  <c r="F102" i="16"/>
  <c r="F112" i="22"/>
  <c r="F72" i="45"/>
  <c r="F87" i="16"/>
  <c r="F112" i="45"/>
  <c r="F102" i="19"/>
  <c r="F82" i="47"/>
  <c r="F87" i="18"/>
  <c r="F112" i="19"/>
  <c r="F87" i="24"/>
  <c r="F72" i="24"/>
  <c r="F82" i="24"/>
  <c r="F72" i="47"/>
  <c r="F77" i="24"/>
  <c r="F107" i="24"/>
  <c r="F112" i="47"/>
  <c r="F107" i="45"/>
  <c r="F112" i="43"/>
  <c r="F82" i="43"/>
  <c r="F107" i="23"/>
  <c r="F92" i="21"/>
  <c r="F92" i="18"/>
  <c r="F82" i="16"/>
  <c r="F92" i="46"/>
  <c r="F107" i="44"/>
  <c r="F102" i="43"/>
  <c r="F107" i="20"/>
  <c r="F112" i="24"/>
  <c r="F87" i="47"/>
  <c r="F97" i="45"/>
  <c r="F97" i="43"/>
  <c r="F77" i="43"/>
  <c r="F92" i="23"/>
  <c r="F82" i="21"/>
  <c r="F77" i="18"/>
  <c r="F102" i="47"/>
  <c r="F77" i="46"/>
  <c r="F102" i="44"/>
  <c r="F97" i="23"/>
  <c r="F102" i="20"/>
  <c r="F107" i="18"/>
  <c r="F102" i="17"/>
  <c r="F77" i="16"/>
  <c r="F87" i="46"/>
  <c r="F107" i="22"/>
  <c r="F97" i="20"/>
  <c r="F72" i="22"/>
  <c r="F92" i="47"/>
  <c r="F102" i="22"/>
  <c r="F107" i="16"/>
  <c r="F77" i="45"/>
  <c r="F97" i="22"/>
  <c r="F97" i="19"/>
  <c r="F97" i="17"/>
  <c r="F102" i="46"/>
  <c r="F97" i="21"/>
  <c r="F107" i="17"/>
  <c r="F77" i="44"/>
  <c r="F92" i="19"/>
  <c r="F92" i="16"/>
  <c r="F102" i="3"/>
  <c r="F102" i="21"/>
  <c r="F97" i="46"/>
  <c r="F82" i="45"/>
  <c r="F82" i="44"/>
  <c r="F82" i="23"/>
  <c r="F72" i="18"/>
  <c r="F87" i="17"/>
  <c r="F107" i="43"/>
  <c r="F72" i="20"/>
  <c r="F107" i="21"/>
  <c r="F92" i="3"/>
  <c r="F77" i="3"/>
  <c r="F87" i="3"/>
  <c r="F112" i="17"/>
  <c r="F107" i="46"/>
  <c r="F77" i="21"/>
  <c r="F97" i="16"/>
  <c r="F82" i="17"/>
  <c r="F77" i="23"/>
  <c r="F87" i="19"/>
  <c r="F72" i="44"/>
  <c r="F72" i="23"/>
  <c r="F112" i="18"/>
  <c r="F87" i="22"/>
  <c r="F97" i="44"/>
  <c r="F112" i="3"/>
  <c r="F97" i="3"/>
  <c r="G27" i="3"/>
  <c r="H27" i="3" s="1"/>
  <c r="G19" i="3"/>
  <c r="H19" i="3" s="1"/>
  <c r="G20" i="3"/>
  <c r="H20" i="3" s="1"/>
  <c r="G21" i="3"/>
  <c r="H21" i="3" s="1"/>
  <c r="G22" i="3"/>
  <c r="H22" i="3" s="1"/>
  <c r="G23" i="3"/>
  <c r="H23" i="3" s="1"/>
  <c r="G24" i="3"/>
  <c r="H24" i="3" s="1"/>
  <c r="G25" i="3"/>
  <c r="H25" i="3" s="1"/>
  <c r="G26" i="3"/>
  <c r="H26" i="3" s="1"/>
  <c r="G34" i="3"/>
  <c r="H34" i="3" s="1"/>
  <c r="G35" i="3"/>
  <c r="H35" i="3" s="1"/>
  <c r="G36" i="3"/>
  <c r="H36" i="3" s="1"/>
  <c r="H193" i="3"/>
  <c r="H192" i="3"/>
  <c r="H191" i="3"/>
  <c r="H190" i="3"/>
  <c r="G187" i="3"/>
  <c r="G186" i="3"/>
  <c r="G185" i="3"/>
  <c r="G184" i="3"/>
  <c r="G183" i="3"/>
  <c r="H183" i="3" s="1"/>
  <c r="G182" i="3"/>
  <c r="H182" i="3" s="1"/>
  <c r="G180" i="3"/>
  <c r="G179" i="3"/>
  <c r="G178" i="3"/>
  <c r="G177" i="3"/>
  <c r="G176" i="3"/>
  <c r="G175" i="3"/>
  <c r="G173" i="3"/>
  <c r="G172" i="3"/>
  <c r="G171" i="3"/>
  <c r="G170" i="3"/>
  <c r="G169" i="3"/>
  <c r="G168" i="3"/>
  <c r="G166" i="3"/>
  <c r="G165" i="3"/>
  <c r="G164" i="3"/>
  <c r="G163" i="3"/>
  <c r="G162" i="3"/>
  <c r="G161" i="3"/>
  <c r="G159" i="3"/>
  <c r="G158" i="3"/>
  <c r="G157" i="3"/>
  <c r="G156" i="3"/>
  <c r="G155" i="3"/>
  <c r="G154" i="3"/>
  <c r="G152" i="3"/>
  <c r="G151" i="3"/>
  <c r="G150" i="3"/>
  <c r="G149" i="3"/>
  <c r="G148" i="3"/>
  <c r="G147" i="3"/>
  <c r="G145" i="3"/>
  <c r="G144" i="3"/>
  <c r="G143" i="3"/>
  <c r="H143" i="3" s="1"/>
  <c r="H139" i="3" s="1"/>
  <c r="G142" i="3"/>
  <c r="G141" i="3"/>
  <c r="G140" i="3"/>
  <c r="G138" i="3"/>
  <c r="G137" i="3"/>
  <c r="G136" i="3"/>
  <c r="H136" i="3" s="1"/>
  <c r="G135" i="3"/>
  <c r="H135" i="3" s="1"/>
  <c r="G134" i="3"/>
  <c r="G133" i="3"/>
  <c r="G131" i="3"/>
  <c r="G130" i="3"/>
  <c r="G129" i="3"/>
  <c r="G128" i="3"/>
  <c r="G127" i="3"/>
  <c r="G126" i="3"/>
  <c r="G124" i="3"/>
  <c r="G123" i="3"/>
  <c r="H123" i="3" s="1"/>
  <c r="G122" i="3"/>
  <c r="H122" i="3" s="1"/>
  <c r="G121" i="3"/>
  <c r="H121" i="3" s="1"/>
  <c r="G120" i="3"/>
  <c r="H120" i="3" s="1"/>
  <c r="G119" i="3"/>
  <c r="H119" i="3" s="1"/>
  <c r="G65" i="3"/>
  <c r="H65" i="3" s="1"/>
  <c r="G64" i="3"/>
  <c r="H64" i="3" s="1"/>
  <c r="G63" i="3"/>
  <c r="H63" i="3" s="1"/>
  <c r="G62" i="3"/>
  <c r="H62" i="3" s="1"/>
  <c r="G61" i="3"/>
  <c r="H61" i="3" s="1"/>
  <c r="G60" i="3"/>
  <c r="H60" i="3" s="1"/>
  <c r="G59" i="3"/>
  <c r="H59" i="3" s="1"/>
  <c r="G58" i="3"/>
  <c r="H58" i="3" s="1"/>
  <c r="G57" i="3"/>
  <c r="H57" i="3" s="1"/>
  <c r="G56" i="3"/>
  <c r="H56" i="3" s="1"/>
  <c r="G55" i="3"/>
  <c r="H55" i="3" s="1"/>
  <c r="G54" i="3"/>
  <c r="H54" i="3" s="1"/>
  <c r="G53" i="3"/>
  <c r="H53" i="3" s="1"/>
  <c r="G52" i="3"/>
  <c r="H52" i="3" s="1"/>
  <c r="G51" i="3"/>
  <c r="H51" i="3" s="1"/>
  <c r="G49" i="3"/>
  <c r="H49" i="3" s="1"/>
  <c r="G48" i="3"/>
  <c r="H48" i="3" s="1"/>
  <c r="G47" i="3"/>
  <c r="H47" i="3" s="1"/>
  <c r="G46" i="3"/>
  <c r="H46" i="3" s="1"/>
  <c r="G45" i="3"/>
  <c r="H45" i="3" s="1"/>
  <c r="G44" i="3"/>
  <c r="H44" i="3" s="1"/>
  <c r="G43" i="3"/>
  <c r="H43" i="3" s="1"/>
  <c r="G42" i="3"/>
  <c r="H42" i="3" s="1"/>
  <c r="G41" i="3"/>
  <c r="H41" i="3" s="1"/>
  <c r="G40" i="3"/>
  <c r="G33" i="3"/>
  <c r="G18" i="3"/>
  <c r="H18" i="3" s="1"/>
  <c r="G17" i="3"/>
  <c r="H17" i="3" s="1"/>
  <c r="G16" i="3"/>
  <c r="H16" i="3" s="1"/>
  <c r="G15" i="3"/>
  <c r="H15" i="3" s="1"/>
  <c r="H14" i="3"/>
  <c r="H12" i="3"/>
  <c r="G71" i="18" l="1"/>
  <c r="H71" i="18" s="1"/>
  <c r="G70" i="18"/>
  <c r="H70" i="18" s="1"/>
  <c r="G67" i="18"/>
  <c r="H67" i="18" s="1"/>
  <c r="G69" i="18"/>
  <c r="H69" i="18" s="1"/>
  <c r="G68" i="18"/>
  <c r="H68" i="18" s="1"/>
  <c r="G69" i="19"/>
  <c r="H69" i="19" s="1"/>
  <c r="G71" i="19"/>
  <c r="H71" i="19" s="1"/>
  <c r="G67" i="19"/>
  <c r="H67" i="19" s="1"/>
  <c r="G70" i="19"/>
  <c r="H70" i="19" s="1"/>
  <c r="G68" i="19"/>
  <c r="H68" i="19" s="1"/>
  <c r="G69" i="21"/>
  <c r="H69" i="21" s="1"/>
  <c r="G68" i="21"/>
  <c r="H68" i="21" s="1"/>
  <c r="G71" i="21"/>
  <c r="H71" i="21" s="1"/>
  <c r="G67" i="21"/>
  <c r="H67" i="21" s="1"/>
  <c r="G70" i="21"/>
  <c r="H70" i="21" s="1"/>
  <c r="G68" i="23"/>
  <c r="H68" i="23" s="1"/>
  <c r="G70" i="23"/>
  <c r="H70" i="23" s="1"/>
  <c r="G69" i="23"/>
  <c r="H69" i="23" s="1"/>
  <c r="G67" i="23"/>
  <c r="H67" i="23" s="1"/>
  <c r="G71" i="23"/>
  <c r="H71" i="23" s="1"/>
  <c r="G69" i="47"/>
  <c r="H69" i="47" s="1"/>
  <c r="G67" i="47"/>
  <c r="H67" i="47" s="1"/>
  <c r="G70" i="47"/>
  <c r="H70" i="47" s="1"/>
  <c r="G68" i="47"/>
  <c r="H68" i="47" s="1"/>
  <c r="G71" i="47"/>
  <c r="H71" i="47" s="1"/>
  <c r="G68" i="16"/>
  <c r="H68" i="16" s="1"/>
  <c r="G69" i="16"/>
  <c r="H69" i="16" s="1"/>
  <c r="G70" i="16"/>
  <c r="H70" i="16" s="1"/>
  <c r="G71" i="16"/>
  <c r="H71" i="16" s="1"/>
  <c r="G67" i="16"/>
  <c r="H67" i="16" s="1"/>
  <c r="G69" i="20"/>
  <c r="H69" i="20" s="1"/>
  <c r="G68" i="20"/>
  <c r="H68" i="20" s="1"/>
  <c r="G67" i="20"/>
  <c r="H67" i="20" s="1"/>
  <c r="G70" i="20"/>
  <c r="H70" i="20" s="1"/>
  <c r="G71" i="20"/>
  <c r="H71" i="20" s="1"/>
  <c r="G67" i="44"/>
  <c r="H67" i="44" s="1"/>
  <c r="G69" i="44"/>
  <c r="H69" i="44" s="1"/>
  <c r="G68" i="44"/>
  <c r="H68" i="44" s="1"/>
  <c r="G71" i="44"/>
  <c r="H71" i="44" s="1"/>
  <c r="G70" i="44"/>
  <c r="H70" i="44" s="1"/>
  <c r="G70" i="17"/>
  <c r="H70" i="17" s="1"/>
  <c r="G68" i="17"/>
  <c r="H68" i="17" s="1"/>
  <c r="G67" i="17"/>
  <c r="H67" i="17" s="1"/>
  <c r="G69" i="17"/>
  <c r="H69" i="17" s="1"/>
  <c r="G71" i="17"/>
  <c r="H71" i="17" s="1"/>
  <c r="G71" i="22"/>
  <c r="H71" i="22" s="1"/>
  <c r="G70" i="22"/>
  <c r="H70" i="22" s="1"/>
  <c r="G67" i="22"/>
  <c r="H67" i="22" s="1"/>
  <c r="G69" i="22"/>
  <c r="H69" i="22" s="1"/>
  <c r="G68" i="22"/>
  <c r="H68" i="22" s="1"/>
  <c r="G67" i="43"/>
  <c r="H67" i="43" s="1"/>
  <c r="G69" i="43"/>
  <c r="H69" i="43" s="1"/>
  <c r="G70" i="43"/>
  <c r="H70" i="43" s="1"/>
  <c r="G71" i="43"/>
  <c r="H71" i="43" s="1"/>
  <c r="G68" i="43"/>
  <c r="H68" i="43" s="1"/>
  <c r="G71" i="45"/>
  <c r="H71" i="45" s="1"/>
  <c r="G69" i="45"/>
  <c r="H69" i="45" s="1"/>
  <c r="G68" i="45"/>
  <c r="H68" i="45" s="1"/>
  <c r="G70" i="45"/>
  <c r="H70" i="45" s="1"/>
  <c r="G67" i="45"/>
  <c r="H67" i="45" s="1"/>
  <c r="G67" i="46"/>
  <c r="H67" i="46" s="1"/>
  <c r="G69" i="46"/>
  <c r="H69" i="46" s="1"/>
  <c r="G68" i="46"/>
  <c r="H68" i="46" s="1"/>
  <c r="G70" i="46"/>
  <c r="H70" i="46" s="1"/>
  <c r="G71" i="46"/>
  <c r="H71" i="46" s="1"/>
  <c r="G70" i="24"/>
  <c r="H70" i="24" s="1"/>
  <c r="G69" i="24"/>
  <c r="H69" i="24" s="1"/>
  <c r="G68" i="24"/>
  <c r="H68" i="24" s="1"/>
  <c r="G71" i="24"/>
  <c r="H71" i="24" s="1"/>
  <c r="G67" i="24"/>
  <c r="H67" i="24" s="1"/>
  <c r="G74" i="44"/>
  <c r="H74" i="44" s="1"/>
  <c r="G76" i="44"/>
  <c r="H76" i="44" s="1"/>
  <c r="G72" i="44"/>
  <c r="G73" i="44"/>
  <c r="H73" i="44" s="1"/>
  <c r="G75" i="44"/>
  <c r="H75" i="44" s="1"/>
  <c r="G83" i="23"/>
  <c r="H83" i="23" s="1"/>
  <c r="G82" i="23"/>
  <c r="H82" i="23" s="1"/>
  <c r="G86" i="23"/>
  <c r="H86" i="23" s="1"/>
  <c r="G84" i="23"/>
  <c r="H84" i="23" s="1"/>
  <c r="G85" i="23"/>
  <c r="H85" i="23" s="1"/>
  <c r="G98" i="17"/>
  <c r="H98" i="17" s="1"/>
  <c r="G100" i="17"/>
  <c r="H100" i="17" s="1"/>
  <c r="G101" i="17"/>
  <c r="H101" i="17" s="1"/>
  <c r="G99" i="17"/>
  <c r="H99" i="17" s="1"/>
  <c r="G97" i="17"/>
  <c r="H97" i="17" s="1"/>
  <c r="G99" i="20"/>
  <c r="H99" i="20" s="1"/>
  <c r="G98" i="20"/>
  <c r="H98" i="20" s="1"/>
  <c r="G101" i="20"/>
  <c r="H101" i="20" s="1"/>
  <c r="G100" i="20"/>
  <c r="H100" i="20" s="1"/>
  <c r="G97" i="20"/>
  <c r="H97" i="20" s="1"/>
  <c r="G84" i="21"/>
  <c r="H84" i="21" s="1"/>
  <c r="G85" i="21"/>
  <c r="H85" i="21" s="1"/>
  <c r="G86" i="21"/>
  <c r="H86" i="21" s="1"/>
  <c r="G82" i="21"/>
  <c r="H82" i="21" s="1"/>
  <c r="G83" i="21"/>
  <c r="H83" i="21" s="1"/>
  <c r="G103" i="43"/>
  <c r="H103" i="43" s="1"/>
  <c r="G105" i="43"/>
  <c r="H105" i="43" s="1"/>
  <c r="G102" i="43"/>
  <c r="H102" i="43" s="1"/>
  <c r="G106" i="43"/>
  <c r="H106" i="43" s="1"/>
  <c r="G104" i="43"/>
  <c r="H104" i="43" s="1"/>
  <c r="G113" i="43"/>
  <c r="H113" i="43" s="1"/>
  <c r="G116" i="43"/>
  <c r="H116" i="43" s="1"/>
  <c r="G112" i="43"/>
  <c r="H112" i="43" s="1"/>
  <c r="G115" i="43"/>
  <c r="H115" i="43" s="1"/>
  <c r="G114" i="43"/>
  <c r="H114" i="43" s="1"/>
  <c r="G104" i="19"/>
  <c r="H104" i="19" s="1"/>
  <c r="G106" i="19"/>
  <c r="H106" i="19" s="1"/>
  <c r="G103" i="19"/>
  <c r="H103" i="19" s="1"/>
  <c r="G102" i="19"/>
  <c r="H102" i="19" s="1"/>
  <c r="G105" i="19"/>
  <c r="H105" i="19" s="1"/>
  <c r="G79" i="22"/>
  <c r="H79" i="22" s="1"/>
  <c r="G80" i="22"/>
  <c r="H80" i="22" s="1"/>
  <c r="G77" i="22"/>
  <c r="H77" i="22" s="1"/>
  <c r="G78" i="22"/>
  <c r="H78" i="22" s="1"/>
  <c r="G81" i="22"/>
  <c r="H81" i="22" s="1"/>
  <c r="G114" i="44"/>
  <c r="H114" i="44" s="1"/>
  <c r="G116" i="44"/>
  <c r="H116" i="44" s="1"/>
  <c r="G113" i="44"/>
  <c r="H113" i="44" s="1"/>
  <c r="G112" i="44"/>
  <c r="H112" i="44" s="1"/>
  <c r="G115" i="44"/>
  <c r="H115" i="44" s="1"/>
  <c r="G83" i="18"/>
  <c r="H83" i="18" s="1"/>
  <c r="G86" i="18"/>
  <c r="H86" i="18" s="1"/>
  <c r="G82" i="18"/>
  <c r="H82" i="18" s="1"/>
  <c r="G84" i="18"/>
  <c r="H84" i="18" s="1"/>
  <c r="G85" i="18"/>
  <c r="H85" i="18" s="1"/>
  <c r="G81" i="47"/>
  <c r="H81" i="47" s="1"/>
  <c r="G78" i="47"/>
  <c r="H78" i="47" s="1"/>
  <c r="G77" i="47"/>
  <c r="H77" i="47" s="1"/>
  <c r="G79" i="47"/>
  <c r="H79" i="47" s="1"/>
  <c r="G80" i="47"/>
  <c r="H80" i="47" s="1"/>
  <c r="G116" i="18"/>
  <c r="H116" i="18" s="1"/>
  <c r="G113" i="18"/>
  <c r="H113" i="18" s="1"/>
  <c r="G112" i="18"/>
  <c r="H112" i="18" s="1"/>
  <c r="G114" i="18"/>
  <c r="H114" i="18" s="1"/>
  <c r="G115" i="18"/>
  <c r="H115" i="18" s="1"/>
  <c r="G109" i="46"/>
  <c r="H109" i="46" s="1"/>
  <c r="G110" i="46"/>
  <c r="H110" i="46" s="1"/>
  <c r="G111" i="46"/>
  <c r="H111" i="46" s="1"/>
  <c r="G107" i="46"/>
  <c r="H107" i="46" s="1"/>
  <c r="G108" i="46"/>
  <c r="H108" i="46" s="1"/>
  <c r="G90" i="17"/>
  <c r="H90" i="17" s="1"/>
  <c r="G88" i="17"/>
  <c r="H88" i="17" s="1"/>
  <c r="G89" i="17"/>
  <c r="H89" i="17" s="1"/>
  <c r="G87" i="17"/>
  <c r="H87" i="17" s="1"/>
  <c r="G91" i="17"/>
  <c r="H91" i="17" s="1"/>
  <c r="G99" i="21"/>
  <c r="H99" i="21" s="1"/>
  <c r="G100" i="21"/>
  <c r="H100" i="21" s="1"/>
  <c r="G98" i="21"/>
  <c r="H98" i="21" s="1"/>
  <c r="G101" i="21"/>
  <c r="H101" i="21" s="1"/>
  <c r="G97" i="21"/>
  <c r="H97" i="21" s="1"/>
  <c r="G93" i="47"/>
  <c r="H93" i="47" s="1"/>
  <c r="G96" i="47"/>
  <c r="H96" i="47" s="1"/>
  <c r="G92" i="47"/>
  <c r="H92" i="47" s="1"/>
  <c r="G94" i="47"/>
  <c r="H94" i="47" s="1"/>
  <c r="G95" i="47"/>
  <c r="H95" i="47" s="1"/>
  <c r="G89" i="46"/>
  <c r="H89" i="46" s="1"/>
  <c r="G90" i="46"/>
  <c r="H90" i="46" s="1"/>
  <c r="G91" i="46"/>
  <c r="H91" i="46" s="1"/>
  <c r="G87" i="46"/>
  <c r="H87" i="46" s="1"/>
  <c r="G88" i="46"/>
  <c r="H88" i="46" s="1"/>
  <c r="G103" i="47"/>
  <c r="H103" i="47" s="1"/>
  <c r="G106" i="47"/>
  <c r="H106" i="47" s="1"/>
  <c r="G104" i="47"/>
  <c r="H104" i="47" s="1"/>
  <c r="G105" i="47"/>
  <c r="H105" i="47" s="1"/>
  <c r="G102" i="47"/>
  <c r="H102" i="47" s="1"/>
  <c r="G79" i="43"/>
  <c r="H79" i="43" s="1"/>
  <c r="G80" i="43"/>
  <c r="H80" i="43" s="1"/>
  <c r="G77" i="43"/>
  <c r="H77" i="43" s="1"/>
  <c r="G78" i="43"/>
  <c r="H78" i="43" s="1"/>
  <c r="G81" i="43"/>
  <c r="H81" i="43" s="1"/>
  <c r="G114" i="24"/>
  <c r="H114" i="24" s="1"/>
  <c r="G115" i="24"/>
  <c r="H115" i="24" s="1"/>
  <c r="G116" i="24"/>
  <c r="H116" i="24" s="1"/>
  <c r="G113" i="24"/>
  <c r="H113" i="24" s="1"/>
  <c r="G112" i="24"/>
  <c r="H112" i="24" s="1"/>
  <c r="G94" i="46"/>
  <c r="H94" i="46" s="1"/>
  <c r="G96" i="46"/>
  <c r="H96" i="46" s="1"/>
  <c r="G95" i="46"/>
  <c r="H95" i="46" s="1"/>
  <c r="G93" i="46"/>
  <c r="H93" i="46" s="1"/>
  <c r="G92" i="46"/>
  <c r="H92" i="46" s="1"/>
  <c r="G110" i="23"/>
  <c r="H110" i="23" s="1"/>
  <c r="G108" i="23"/>
  <c r="H108" i="23" s="1"/>
  <c r="G111" i="23"/>
  <c r="H111" i="23" s="1"/>
  <c r="G109" i="23"/>
  <c r="H109" i="23" s="1"/>
  <c r="G107" i="23"/>
  <c r="H107" i="23" s="1"/>
  <c r="G113" i="47"/>
  <c r="H113" i="47" s="1"/>
  <c r="G116" i="47"/>
  <c r="H116" i="47" s="1"/>
  <c r="G112" i="47"/>
  <c r="H112" i="47" s="1"/>
  <c r="G114" i="47"/>
  <c r="H114" i="47" s="1"/>
  <c r="G115" i="47"/>
  <c r="H115" i="47" s="1"/>
  <c r="G84" i="24"/>
  <c r="H84" i="24" s="1"/>
  <c r="G86" i="24"/>
  <c r="H86" i="24" s="1"/>
  <c r="G82" i="24"/>
  <c r="H82" i="24" s="1"/>
  <c r="G83" i="24"/>
  <c r="H83" i="24" s="1"/>
  <c r="G85" i="24"/>
  <c r="H85" i="24" s="1"/>
  <c r="G91" i="18"/>
  <c r="H91" i="18" s="1"/>
  <c r="G90" i="18"/>
  <c r="H90" i="18" s="1"/>
  <c r="G87" i="18"/>
  <c r="H87" i="18" s="1"/>
  <c r="G89" i="18"/>
  <c r="H89" i="18" s="1"/>
  <c r="G88" i="18"/>
  <c r="H88" i="18" s="1"/>
  <c r="G91" i="16"/>
  <c r="H91" i="16" s="1"/>
  <c r="G87" i="16"/>
  <c r="H87" i="16" s="1"/>
  <c r="G88" i="16"/>
  <c r="H88" i="16" s="1"/>
  <c r="G89" i="16"/>
  <c r="H89" i="16" s="1"/>
  <c r="G90" i="16"/>
  <c r="H90" i="16" s="1"/>
  <c r="G79" i="19"/>
  <c r="H79" i="19" s="1"/>
  <c r="G80" i="19"/>
  <c r="H80" i="19" s="1"/>
  <c r="G77" i="19"/>
  <c r="H77" i="19" s="1"/>
  <c r="G81" i="19"/>
  <c r="H81" i="19" s="1"/>
  <c r="G78" i="19"/>
  <c r="H78" i="19" s="1"/>
  <c r="G109" i="19"/>
  <c r="H109" i="19" s="1"/>
  <c r="G107" i="19"/>
  <c r="H107" i="19" s="1"/>
  <c r="G110" i="19"/>
  <c r="H110" i="19" s="1"/>
  <c r="G108" i="19"/>
  <c r="H108" i="19" s="1"/>
  <c r="G111" i="19"/>
  <c r="H111" i="19" s="1"/>
  <c r="G84" i="20"/>
  <c r="H84" i="20" s="1"/>
  <c r="G86" i="20"/>
  <c r="H86" i="20" s="1"/>
  <c r="G82" i="20"/>
  <c r="H82" i="20" s="1"/>
  <c r="G85" i="20"/>
  <c r="H85" i="20" s="1"/>
  <c r="G83" i="20"/>
  <c r="H83" i="20" s="1"/>
  <c r="G109" i="47"/>
  <c r="H109" i="47" s="1"/>
  <c r="G111" i="47"/>
  <c r="H111" i="47" s="1"/>
  <c r="G110" i="47"/>
  <c r="H110" i="47" s="1"/>
  <c r="G107" i="47"/>
  <c r="H107" i="47" s="1"/>
  <c r="G108" i="47"/>
  <c r="H108" i="47" s="1"/>
  <c r="G84" i="19"/>
  <c r="H84" i="19" s="1"/>
  <c r="G86" i="19"/>
  <c r="H86" i="19" s="1"/>
  <c r="G83" i="19"/>
  <c r="H83" i="19" s="1"/>
  <c r="G82" i="19"/>
  <c r="H82" i="19" s="1"/>
  <c r="G85" i="19"/>
  <c r="H85" i="19" s="1"/>
  <c r="G97" i="47"/>
  <c r="H97" i="47" s="1"/>
  <c r="G101" i="47"/>
  <c r="H101" i="47" s="1"/>
  <c r="G98" i="47"/>
  <c r="H98" i="47" s="1"/>
  <c r="G99" i="47"/>
  <c r="H99" i="47" s="1"/>
  <c r="G100" i="47"/>
  <c r="H100" i="47" s="1"/>
  <c r="G94" i="22"/>
  <c r="H94" i="22" s="1"/>
  <c r="G96" i="22"/>
  <c r="H96" i="22" s="1"/>
  <c r="G95" i="22"/>
  <c r="H95" i="22" s="1"/>
  <c r="G93" i="22"/>
  <c r="H93" i="22" s="1"/>
  <c r="G92" i="22"/>
  <c r="H92" i="22" s="1"/>
  <c r="G89" i="20"/>
  <c r="H89" i="20" s="1"/>
  <c r="G87" i="20"/>
  <c r="H87" i="20" s="1"/>
  <c r="G90" i="20"/>
  <c r="H90" i="20" s="1"/>
  <c r="G88" i="20"/>
  <c r="H88" i="20" s="1"/>
  <c r="G91" i="20"/>
  <c r="H91" i="20" s="1"/>
  <c r="G114" i="46"/>
  <c r="H114" i="46" s="1"/>
  <c r="G116" i="46"/>
  <c r="H116" i="46" s="1"/>
  <c r="G113" i="46"/>
  <c r="H113" i="46" s="1"/>
  <c r="G115" i="46"/>
  <c r="H115" i="46" s="1"/>
  <c r="G112" i="46"/>
  <c r="H112" i="46" s="1"/>
  <c r="G74" i="43"/>
  <c r="H74" i="43" s="1"/>
  <c r="G76" i="43"/>
  <c r="H76" i="43" s="1"/>
  <c r="G72" i="43"/>
  <c r="G73" i="43"/>
  <c r="H73" i="43" s="1"/>
  <c r="G75" i="43"/>
  <c r="H75" i="43" s="1"/>
  <c r="G94" i="24"/>
  <c r="H94" i="24" s="1"/>
  <c r="G93" i="24"/>
  <c r="H93" i="24" s="1"/>
  <c r="G95" i="24"/>
  <c r="H95" i="24" s="1"/>
  <c r="G92" i="24"/>
  <c r="H92" i="24" s="1"/>
  <c r="G96" i="24"/>
  <c r="H96" i="24" s="1"/>
  <c r="G99" i="44"/>
  <c r="H99" i="44" s="1"/>
  <c r="G100" i="44"/>
  <c r="H100" i="44" s="1"/>
  <c r="G101" i="44"/>
  <c r="H101" i="44" s="1"/>
  <c r="G97" i="44"/>
  <c r="H97" i="44" s="1"/>
  <c r="G98" i="44"/>
  <c r="H98" i="44" s="1"/>
  <c r="G101" i="16"/>
  <c r="H101" i="16" s="1"/>
  <c r="G98" i="16"/>
  <c r="H98" i="16" s="1"/>
  <c r="G97" i="16"/>
  <c r="H97" i="16" s="1"/>
  <c r="G100" i="16"/>
  <c r="H100" i="16" s="1"/>
  <c r="G99" i="16"/>
  <c r="H99" i="16" s="1"/>
  <c r="G74" i="20"/>
  <c r="H74" i="20" s="1"/>
  <c r="G76" i="20"/>
  <c r="H76" i="20" s="1"/>
  <c r="G72" i="20"/>
  <c r="G75" i="20"/>
  <c r="H75" i="20" s="1"/>
  <c r="G73" i="20"/>
  <c r="H73" i="20" s="1"/>
  <c r="G104" i="21"/>
  <c r="H104" i="21" s="1"/>
  <c r="G105" i="21"/>
  <c r="H105" i="21" s="1"/>
  <c r="G103" i="21"/>
  <c r="H103" i="21" s="1"/>
  <c r="G102" i="21"/>
  <c r="H102" i="21" s="1"/>
  <c r="G106" i="21"/>
  <c r="H106" i="21" s="1"/>
  <c r="G79" i="44"/>
  <c r="H79" i="44" s="1"/>
  <c r="G80" i="44"/>
  <c r="H80" i="44" s="1"/>
  <c r="G81" i="44"/>
  <c r="H81" i="44" s="1"/>
  <c r="G77" i="44"/>
  <c r="H77" i="44" s="1"/>
  <c r="G78" i="44"/>
  <c r="H78" i="44" s="1"/>
  <c r="G111" i="16"/>
  <c r="H111" i="16" s="1"/>
  <c r="G109" i="16"/>
  <c r="H109" i="16" s="1"/>
  <c r="G110" i="16"/>
  <c r="H110" i="16" s="1"/>
  <c r="G108" i="16"/>
  <c r="H108" i="16" s="1"/>
  <c r="G107" i="16"/>
  <c r="H107" i="16" s="1"/>
  <c r="G103" i="17"/>
  <c r="H103" i="17" s="1"/>
  <c r="G104" i="17"/>
  <c r="H104" i="17" s="1"/>
  <c r="G105" i="17"/>
  <c r="H105" i="17" s="1"/>
  <c r="G102" i="17"/>
  <c r="H102" i="17" s="1"/>
  <c r="G106" i="17"/>
  <c r="H106" i="17" s="1"/>
  <c r="G104" i="44"/>
  <c r="H104" i="44" s="1"/>
  <c r="G106" i="44"/>
  <c r="H106" i="44" s="1"/>
  <c r="G102" i="44"/>
  <c r="H102" i="44" s="1"/>
  <c r="G105" i="44"/>
  <c r="H105" i="44" s="1"/>
  <c r="G103" i="44"/>
  <c r="H103" i="44" s="1"/>
  <c r="G101" i="45"/>
  <c r="H101" i="45" s="1"/>
  <c r="G98" i="45"/>
  <c r="H98" i="45" s="1"/>
  <c r="G97" i="45"/>
  <c r="H97" i="45" s="1"/>
  <c r="G99" i="45"/>
  <c r="H99" i="45" s="1"/>
  <c r="G100" i="45"/>
  <c r="H100" i="45" s="1"/>
  <c r="G96" i="18"/>
  <c r="H96" i="18" s="1"/>
  <c r="G93" i="18"/>
  <c r="H93" i="18" s="1"/>
  <c r="G92" i="18"/>
  <c r="H92" i="18" s="1"/>
  <c r="G95" i="18"/>
  <c r="H95" i="18" s="1"/>
  <c r="G94" i="18"/>
  <c r="H94" i="18" s="1"/>
  <c r="G79" i="24"/>
  <c r="H79" i="24" s="1"/>
  <c r="G78" i="24"/>
  <c r="H78" i="24" s="1"/>
  <c r="G80" i="24"/>
  <c r="H80" i="24" s="1"/>
  <c r="G81" i="24"/>
  <c r="H81" i="24" s="1"/>
  <c r="G77" i="24"/>
  <c r="H77" i="24" s="1"/>
  <c r="G89" i="24"/>
  <c r="H89" i="24" s="1"/>
  <c r="G88" i="24"/>
  <c r="H88" i="24" s="1"/>
  <c r="G91" i="24"/>
  <c r="H91" i="24" s="1"/>
  <c r="G90" i="24"/>
  <c r="H90" i="24" s="1"/>
  <c r="G87" i="24"/>
  <c r="H87" i="24" s="1"/>
  <c r="G114" i="22"/>
  <c r="H114" i="22" s="1"/>
  <c r="G116" i="22"/>
  <c r="H116" i="22" s="1"/>
  <c r="G112" i="22"/>
  <c r="H112" i="22" s="1"/>
  <c r="G115" i="22"/>
  <c r="H115" i="22" s="1"/>
  <c r="G113" i="22"/>
  <c r="H113" i="22" s="1"/>
  <c r="G103" i="23"/>
  <c r="H103" i="23" s="1"/>
  <c r="G102" i="23"/>
  <c r="H102" i="23" s="1"/>
  <c r="G104" i="23"/>
  <c r="H104" i="23" s="1"/>
  <c r="G105" i="23"/>
  <c r="H105" i="23" s="1"/>
  <c r="G106" i="23"/>
  <c r="H106" i="23" s="1"/>
  <c r="G103" i="45"/>
  <c r="H103" i="45" s="1"/>
  <c r="G102" i="45"/>
  <c r="H102" i="45" s="1"/>
  <c r="G106" i="45"/>
  <c r="H106" i="45" s="1"/>
  <c r="G104" i="45"/>
  <c r="H104" i="45" s="1"/>
  <c r="G105" i="45"/>
  <c r="H105" i="45" s="1"/>
  <c r="G91" i="43"/>
  <c r="H91" i="43" s="1"/>
  <c r="G87" i="43"/>
  <c r="H87" i="43" s="1"/>
  <c r="G90" i="43"/>
  <c r="H90" i="43" s="1"/>
  <c r="G88" i="43"/>
  <c r="H88" i="43" s="1"/>
  <c r="G89" i="43"/>
  <c r="H89" i="43" s="1"/>
  <c r="G74" i="19"/>
  <c r="H74" i="19" s="1"/>
  <c r="G76" i="19"/>
  <c r="H76" i="19" s="1"/>
  <c r="G75" i="19"/>
  <c r="H75" i="19" s="1"/>
  <c r="G73" i="19"/>
  <c r="H73" i="19" s="1"/>
  <c r="G72" i="19"/>
  <c r="G84" i="46"/>
  <c r="H84" i="46" s="1"/>
  <c r="G86" i="46"/>
  <c r="H86" i="46" s="1"/>
  <c r="G82" i="46"/>
  <c r="H82" i="46" s="1"/>
  <c r="G85" i="46"/>
  <c r="H85" i="46" s="1"/>
  <c r="G83" i="46"/>
  <c r="H83" i="46" s="1"/>
  <c r="G115" i="23"/>
  <c r="H115" i="23" s="1"/>
  <c r="G112" i="23"/>
  <c r="H112" i="23" s="1"/>
  <c r="G113" i="23"/>
  <c r="H113" i="23" s="1"/>
  <c r="G114" i="23"/>
  <c r="H114" i="23" s="1"/>
  <c r="G116" i="23"/>
  <c r="H116" i="23" s="1"/>
  <c r="G114" i="20"/>
  <c r="H114" i="20" s="1"/>
  <c r="G116" i="20"/>
  <c r="H116" i="20" s="1"/>
  <c r="G113" i="20"/>
  <c r="H113" i="20" s="1"/>
  <c r="G115" i="20"/>
  <c r="H115" i="20" s="1"/>
  <c r="G112" i="20"/>
  <c r="H112" i="20" s="1"/>
  <c r="G96" i="17"/>
  <c r="H96" i="17" s="1"/>
  <c r="G92" i="17"/>
  <c r="H92" i="17" s="1"/>
  <c r="G94" i="17"/>
  <c r="H94" i="17" s="1"/>
  <c r="G93" i="17"/>
  <c r="H93" i="17" s="1"/>
  <c r="G95" i="17"/>
  <c r="H95" i="17" s="1"/>
  <c r="G89" i="44"/>
  <c r="H89" i="44" s="1"/>
  <c r="G87" i="44"/>
  <c r="H87" i="44" s="1"/>
  <c r="G91" i="44"/>
  <c r="H91" i="44" s="1"/>
  <c r="G90" i="44"/>
  <c r="H90" i="44" s="1"/>
  <c r="G88" i="44"/>
  <c r="H88" i="44" s="1"/>
  <c r="G74" i="21"/>
  <c r="H74" i="21" s="1"/>
  <c r="G73" i="21"/>
  <c r="H73" i="21" s="1"/>
  <c r="G75" i="21"/>
  <c r="H75" i="21" s="1"/>
  <c r="G76" i="21"/>
  <c r="H76" i="21" s="1"/>
  <c r="G72" i="21"/>
  <c r="G93" i="45"/>
  <c r="H93" i="45" s="1"/>
  <c r="G96" i="45"/>
  <c r="H96" i="45" s="1"/>
  <c r="G92" i="45"/>
  <c r="H92" i="45" s="1"/>
  <c r="G94" i="45"/>
  <c r="H94" i="45" s="1"/>
  <c r="G95" i="45"/>
  <c r="H95" i="45" s="1"/>
  <c r="G99" i="24"/>
  <c r="H99" i="24" s="1"/>
  <c r="G97" i="24"/>
  <c r="H97" i="24" s="1"/>
  <c r="G101" i="24"/>
  <c r="H101" i="24" s="1"/>
  <c r="G98" i="24"/>
  <c r="H98" i="24" s="1"/>
  <c r="G100" i="24"/>
  <c r="H100" i="24" s="1"/>
  <c r="G89" i="22"/>
  <c r="H89" i="22" s="1"/>
  <c r="G90" i="22"/>
  <c r="H90" i="22" s="1"/>
  <c r="G87" i="22"/>
  <c r="H87" i="22" s="1"/>
  <c r="G88" i="22"/>
  <c r="H88" i="22" s="1"/>
  <c r="G91" i="22"/>
  <c r="H91" i="22" s="1"/>
  <c r="G89" i="19"/>
  <c r="H89" i="19" s="1"/>
  <c r="G90" i="19"/>
  <c r="H90" i="19" s="1"/>
  <c r="G87" i="19"/>
  <c r="H87" i="19" s="1"/>
  <c r="G91" i="19"/>
  <c r="H91" i="19" s="1"/>
  <c r="G88" i="19"/>
  <c r="H88" i="19" s="1"/>
  <c r="G79" i="21"/>
  <c r="H79" i="21" s="1"/>
  <c r="G80" i="21"/>
  <c r="H80" i="21" s="1"/>
  <c r="G78" i="21"/>
  <c r="H78" i="21" s="1"/>
  <c r="G81" i="21"/>
  <c r="H81" i="21" s="1"/>
  <c r="G77" i="21"/>
  <c r="H77" i="21" s="1"/>
  <c r="G111" i="43"/>
  <c r="H111" i="43" s="1"/>
  <c r="G110" i="43"/>
  <c r="H110" i="43" s="1"/>
  <c r="G107" i="43"/>
  <c r="H107" i="43" s="1"/>
  <c r="G108" i="43"/>
  <c r="H108" i="43" s="1"/>
  <c r="G109" i="43"/>
  <c r="H109" i="43" s="1"/>
  <c r="G84" i="44"/>
  <c r="H84" i="44" s="1"/>
  <c r="G86" i="44"/>
  <c r="H86" i="44" s="1"/>
  <c r="G82" i="44"/>
  <c r="H82" i="44" s="1"/>
  <c r="G85" i="44"/>
  <c r="H85" i="44" s="1"/>
  <c r="G83" i="44"/>
  <c r="H83" i="44" s="1"/>
  <c r="G109" i="17"/>
  <c r="H109" i="17" s="1"/>
  <c r="G108" i="17"/>
  <c r="H108" i="17" s="1"/>
  <c r="G110" i="17"/>
  <c r="H110" i="17" s="1"/>
  <c r="G107" i="17"/>
  <c r="H107" i="17" s="1"/>
  <c r="G111" i="17"/>
  <c r="H111" i="17" s="1"/>
  <c r="G99" i="19"/>
  <c r="H99" i="19" s="1"/>
  <c r="G100" i="19"/>
  <c r="H100" i="19" s="1"/>
  <c r="G97" i="19"/>
  <c r="H97" i="19" s="1"/>
  <c r="G101" i="19"/>
  <c r="H101" i="19" s="1"/>
  <c r="G98" i="19"/>
  <c r="H98" i="19" s="1"/>
  <c r="G104" i="22"/>
  <c r="H104" i="22" s="1"/>
  <c r="G106" i="22"/>
  <c r="H106" i="22" s="1"/>
  <c r="G103" i="22"/>
  <c r="H103" i="22" s="1"/>
  <c r="G102" i="22"/>
  <c r="H102" i="22" s="1"/>
  <c r="G105" i="22"/>
  <c r="H105" i="22" s="1"/>
  <c r="G109" i="22"/>
  <c r="H109" i="22" s="1"/>
  <c r="G110" i="22"/>
  <c r="H110" i="22" s="1"/>
  <c r="G107" i="22"/>
  <c r="H107" i="22" s="1"/>
  <c r="G111" i="22"/>
  <c r="H111" i="22" s="1"/>
  <c r="G108" i="22"/>
  <c r="H108" i="22" s="1"/>
  <c r="G110" i="18"/>
  <c r="H110" i="18" s="1"/>
  <c r="G109" i="18"/>
  <c r="H109" i="18" s="1"/>
  <c r="G111" i="18"/>
  <c r="H111" i="18" s="1"/>
  <c r="G107" i="18"/>
  <c r="H107" i="18" s="1"/>
  <c r="G108" i="18"/>
  <c r="H108" i="18" s="1"/>
  <c r="G79" i="46"/>
  <c r="H79" i="46" s="1"/>
  <c r="G77" i="46"/>
  <c r="H77" i="46" s="1"/>
  <c r="G81" i="46"/>
  <c r="H81" i="46" s="1"/>
  <c r="G80" i="46"/>
  <c r="H80" i="46" s="1"/>
  <c r="G78" i="46"/>
  <c r="H78" i="46" s="1"/>
  <c r="G93" i="23"/>
  <c r="H93" i="23" s="1"/>
  <c r="G92" i="23"/>
  <c r="H92" i="23" s="1"/>
  <c r="G94" i="23"/>
  <c r="H94" i="23" s="1"/>
  <c r="G96" i="23"/>
  <c r="H96" i="23" s="1"/>
  <c r="G95" i="23"/>
  <c r="H95" i="23" s="1"/>
  <c r="G91" i="47"/>
  <c r="H91" i="47" s="1"/>
  <c r="G88" i="47"/>
  <c r="H88" i="47" s="1"/>
  <c r="G89" i="47"/>
  <c r="H89" i="47" s="1"/>
  <c r="G87" i="47"/>
  <c r="H87" i="47" s="1"/>
  <c r="G90" i="47"/>
  <c r="H90" i="47" s="1"/>
  <c r="G109" i="44"/>
  <c r="H109" i="44" s="1"/>
  <c r="G107" i="44"/>
  <c r="H107" i="44" s="1"/>
  <c r="G111" i="44"/>
  <c r="H111" i="44" s="1"/>
  <c r="G110" i="44"/>
  <c r="H110" i="44" s="1"/>
  <c r="G108" i="44"/>
  <c r="H108" i="44" s="1"/>
  <c r="G94" i="21"/>
  <c r="H94" i="21" s="1"/>
  <c r="G93" i="21"/>
  <c r="H93" i="21" s="1"/>
  <c r="G95" i="21"/>
  <c r="H95" i="21" s="1"/>
  <c r="G96" i="21"/>
  <c r="H96" i="21" s="1"/>
  <c r="G92" i="21"/>
  <c r="H92" i="21" s="1"/>
  <c r="G107" i="45"/>
  <c r="H107" i="45" s="1"/>
  <c r="G108" i="45"/>
  <c r="H108" i="45" s="1"/>
  <c r="G111" i="45"/>
  <c r="H111" i="45" s="1"/>
  <c r="G109" i="45"/>
  <c r="H109" i="45" s="1"/>
  <c r="G110" i="45"/>
  <c r="H110" i="45" s="1"/>
  <c r="G73" i="47"/>
  <c r="H73" i="47" s="1"/>
  <c r="G76" i="47"/>
  <c r="H76" i="47" s="1"/>
  <c r="G72" i="47"/>
  <c r="G74" i="47"/>
  <c r="H74" i="47" s="1"/>
  <c r="G75" i="47"/>
  <c r="H75" i="47" s="1"/>
  <c r="G114" i="19"/>
  <c r="H114" i="19" s="1"/>
  <c r="G116" i="19"/>
  <c r="H116" i="19" s="1"/>
  <c r="G115" i="19"/>
  <c r="H115" i="19" s="1"/>
  <c r="G112" i="19"/>
  <c r="H112" i="19" s="1"/>
  <c r="G113" i="19"/>
  <c r="H113" i="19" s="1"/>
  <c r="G113" i="45"/>
  <c r="H113" i="45" s="1"/>
  <c r="G116" i="45"/>
  <c r="H116" i="45" s="1"/>
  <c r="G112" i="45"/>
  <c r="H112" i="45" s="1"/>
  <c r="G114" i="45"/>
  <c r="H114" i="45" s="1"/>
  <c r="G115" i="45"/>
  <c r="H115" i="45" s="1"/>
  <c r="G103" i="16"/>
  <c r="H103" i="16" s="1"/>
  <c r="G102" i="16"/>
  <c r="H102" i="16" s="1"/>
  <c r="G104" i="16"/>
  <c r="H104" i="16" s="1"/>
  <c r="G106" i="16"/>
  <c r="H106" i="16" s="1"/>
  <c r="G105" i="16"/>
  <c r="H105" i="16" s="1"/>
  <c r="G94" i="44"/>
  <c r="H94" i="44" s="1"/>
  <c r="G96" i="44"/>
  <c r="H96" i="44" s="1"/>
  <c r="G93" i="44"/>
  <c r="H93" i="44" s="1"/>
  <c r="G92" i="44"/>
  <c r="H92" i="44" s="1"/>
  <c r="G95" i="44"/>
  <c r="H95" i="44" s="1"/>
  <c r="G113" i="16"/>
  <c r="H113" i="16" s="1"/>
  <c r="G112" i="16"/>
  <c r="H112" i="16" s="1"/>
  <c r="G116" i="16"/>
  <c r="H116" i="16" s="1"/>
  <c r="G115" i="16"/>
  <c r="H115" i="16" s="1"/>
  <c r="G114" i="16"/>
  <c r="H114" i="16" s="1"/>
  <c r="G76" i="17"/>
  <c r="H76" i="17" s="1"/>
  <c r="G73" i="17"/>
  <c r="H73" i="17" s="1"/>
  <c r="G72" i="17"/>
  <c r="G75" i="17"/>
  <c r="H75" i="17" s="1"/>
  <c r="G74" i="17"/>
  <c r="H74" i="17" s="1"/>
  <c r="G79" i="20"/>
  <c r="H79" i="20" s="1"/>
  <c r="G78" i="20"/>
  <c r="H78" i="20" s="1"/>
  <c r="G77" i="20"/>
  <c r="H77" i="20" s="1"/>
  <c r="G80" i="20"/>
  <c r="H80" i="20" s="1"/>
  <c r="G81" i="20"/>
  <c r="H81" i="20" s="1"/>
  <c r="G74" i="46"/>
  <c r="H74" i="46" s="1"/>
  <c r="G76" i="46"/>
  <c r="H76" i="46" s="1"/>
  <c r="G75" i="46"/>
  <c r="H75" i="46" s="1"/>
  <c r="G73" i="46"/>
  <c r="H73" i="46" s="1"/>
  <c r="G72" i="46"/>
  <c r="G114" i="21"/>
  <c r="H114" i="21" s="1"/>
  <c r="G113" i="21"/>
  <c r="H113" i="21" s="1"/>
  <c r="G115" i="21"/>
  <c r="H115" i="21" s="1"/>
  <c r="G116" i="21"/>
  <c r="H116" i="21" s="1"/>
  <c r="G112" i="21"/>
  <c r="H112" i="21" s="1"/>
  <c r="G77" i="23"/>
  <c r="H77" i="23" s="1"/>
  <c r="G81" i="23"/>
  <c r="H81" i="23" s="1"/>
  <c r="G78" i="23"/>
  <c r="H78" i="23" s="1"/>
  <c r="G79" i="23"/>
  <c r="H79" i="23" s="1"/>
  <c r="G80" i="23"/>
  <c r="H80" i="23" s="1"/>
  <c r="G83" i="45"/>
  <c r="H83" i="45" s="1"/>
  <c r="G85" i="45"/>
  <c r="H85" i="45" s="1"/>
  <c r="G82" i="45"/>
  <c r="H82" i="45" s="1"/>
  <c r="G86" i="45"/>
  <c r="H86" i="45" s="1"/>
  <c r="G84" i="45"/>
  <c r="H84" i="45" s="1"/>
  <c r="G93" i="16"/>
  <c r="H93" i="16" s="1"/>
  <c r="G96" i="16"/>
  <c r="H96" i="16" s="1"/>
  <c r="G92" i="16"/>
  <c r="H92" i="16" s="1"/>
  <c r="G94" i="16"/>
  <c r="H94" i="16" s="1"/>
  <c r="G95" i="16"/>
  <c r="H95" i="16" s="1"/>
  <c r="G99" i="22"/>
  <c r="H99" i="22" s="1"/>
  <c r="G100" i="22"/>
  <c r="H100" i="22" s="1"/>
  <c r="G97" i="22"/>
  <c r="H97" i="22" s="1"/>
  <c r="G101" i="22"/>
  <c r="H101" i="22" s="1"/>
  <c r="G98" i="22"/>
  <c r="H98" i="22" s="1"/>
  <c r="G104" i="20"/>
  <c r="H104" i="20" s="1"/>
  <c r="G106" i="20"/>
  <c r="H106" i="20" s="1"/>
  <c r="G103" i="20"/>
  <c r="H103" i="20" s="1"/>
  <c r="G102" i="20"/>
  <c r="H102" i="20" s="1"/>
  <c r="G105" i="20"/>
  <c r="H105" i="20" s="1"/>
  <c r="G73" i="23"/>
  <c r="H73" i="23" s="1"/>
  <c r="G72" i="23"/>
  <c r="G74" i="23"/>
  <c r="H74" i="23" s="1"/>
  <c r="G76" i="23"/>
  <c r="H76" i="23" s="1"/>
  <c r="G75" i="23"/>
  <c r="H75" i="23" s="1"/>
  <c r="G83" i="17"/>
  <c r="H83" i="17" s="1"/>
  <c r="G84" i="17"/>
  <c r="H84" i="17" s="1"/>
  <c r="G85" i="17"/>
  <c r="H85" i="17" s="1"/>
  <c r="G82" i="17"/>
  <c r="H82" i="17" s="1"/>
  <c r="G86" i="17"/>
  <c r="H86" i="17" s="1"/>
  <c r="G113" i="17"/>
  <c r="H113" i="17" s="1"/>
  <c r="G116" i="17"/>
  <c r="H116" i="17" s="1"/>
  <c r="G112" i="17"/>
  <c r="H112" i="17" s="1"/>
  <c r="G114" i="17"/>
  <c r="H114" i="17" s="1"/>
  <c r="G115" i="17"/>
  <c r="H115" i="17" s="1"/>
  <c r="G109" i="21"/>
  <c r="H109" i="21" s="1"/>
  <c r="G110" i="21"/>
  <c r="H110" i="21" s="1"/>
  <c r="G111" i="21"/>
  <c r="H111" i="21" s="1"/>
  <c r="G107" i="21"/>
  <c r="H107" i="21" s="1"/>
  <c r="G108" i="21"/>
  <c r="H108" i="21" s="1"/>
  <c r="G72" i="18"/>
  <c r="G76" i="18"/>
  <c r="H76" i="18" s="1"/>
  <c r="G73" i="18"/>
  <c r="H73" i="18" s="1"/>
  <c r="G75" i="18"/>
  <c r="H75" i="18" s="1"/>
  <c r="G74" i="18"/>
  <c r="H74" i="18" s="1"/>
  <c r="G99" i="46"/>
  <c r="H99" i="46" s="1"/>
  <c r="G97" i="46"/>
  <c r="H97" i="46" s="1"/>
  <c r="G101" i="46"/>
  <c r="H101" i="46" s="1"/>
  <c r="G100" i="46"/>
  <c r="H100" i="46" s="1"/>
  <c r="G98" i="46"/>
  <c r="H98" i="46" s="1"/>
  <c r="G94" i="19"/>
  <c r="H94" i="19" s="1"/>
  <c r="G96" i="19"/>
  <c r="H96" i="19" s="1"/>
  <c r="G95" i="19"/>
  <c r="H95" i="19" s="1"/>
  <c r="G92" i="19"/>
  <c r="H92" i="19" s="1"/>
  <c r="G93" i="19"/>
  <c r="H93" i="19" s="1"/>
  <c r="G104" i="46"/>
  <c r="H104" i="46" s="1"/>
  <c r="G106" i="46"/>
  <c r="H106" i="46" s="1"/>
  <c r="G102" i="46"/>
  <c r="H102" i="46" s="1"/>
  <c r="G105" i="46"/>
  <c r="H105" i="46" s="1"/>
  <c r="G103" i="46"/>
  <c r="H103" i="46" s="1"/>
  <c r="G77" i="45"/>
  <c r="H77" i="45" s="1"/>
  <c r="G81" i="45"/>
  <c r="H81" i="45" s="1"/>
  <c r="G78" i="45"/>
  <c r="H78" i="45" s="1"/>
  <c r="G79" i="45"/>
  <c r="H79" i="45" s="1"/>
  <c r="G80" i="45"/>
  <c r="H80" i="45" s="1"/>
  <c r="G74" i="22"/>
  <c r="H74" i="22" s="1"/>
  <c r="G76" i="22"/>
  <c r="H76" i="22" s="1"/>
  <c r="G72" i="22"/>
  <c r="G75" i="22"/>
  <c r="H75" i="22" s="1"/>
  <c r="G73" i="22"/>
  <c r="H73" i="22" s="1"/>
  <c r="G77" i="16"/>
  <c r="H77" i="16" s="1"/>
  <c r="G81" i="16"/>
  <c r="H81" i="16" s="1"/>
  <c r="G78" i="16"/>
  <c r="H78" i="16" s="1"/>
  <c r="G80" i="16"/>
  <c r="H80" i="16" s="1"/>
  <c r="G79" i="16"/>
  <c r="H79" i="16" s="1"/>
  <c r="G99" i="23"/>
  <c r="H99" i="23" s="1"/>
  <c r="G97" i="23"/>
  <c r="H97" i="23" s="1"/>
  <c r="G98" i="23"/>
  <c r="H98" i="23" s="1"/>
  <c r="G100" i="23"/>
  <c r="H100" i="23" s="1"/>
  <c r="G101" i="23"/>
  <c r="H101" i="23" s="1"/>
  <c r="G78" i="18"/>
  <c r="H78" i="18" s="1"/>
  <c r="G77" i="18"/>
  <c r="H77" i="18" s="1"/>
  <c r="G79" i="18"/>
  <c r="H79" i="18" s="1"/>
  <c r="G81" i="18"/>
  <c r="H81" i="18" s="1"/>
  <c r="G80" i="18"/>
  <c r="H80" i="18" s="1"/>
  <c r="G98" i="43"/>
  <c r="H98" i="43" s="1"/>
  <c r="G97" i="43"/>
  <c r="H97" i="43" s="1"/>
  <c r="G101" i="43"/>
  <c r="H101" i="43" s="1"/>
  <c r="G99" i="43"/>
  <c r="H99" i="43" s="1"/>
  <c r="G100" i="43"/>
  <c r="H100" i="43" s="1"/>
  <c r="G109" i="20"/>
  <c r="H109" i="20" s="1"/>
  <c r="G107" i="20"/>
  <c r="H107" i="20" s="1"/>
  <c r="G111" i="20"/>
  <c r="H111" i="20" s="1"/>
  <c r="G108" i="20"/>
  <c r="H108" i="20" s="1"/>
  <c r="G110" i="20"/>
  <c r="H110" i="20" s="1"/>
  <c r="G83" i="16"/>
  <c r="H83" i="16" s="1"/>
  <c r="G82" i="16"/>
  <c r="H82" i="16" s="1"/>
  <c r="G86" i="16"/>
  <c r="H86" i="16" s="1"/>
  <c r="G85" i="16"/>
  <c r="H85" i="16" s="1"/>
  <c r="G84" i="16"/>
  <c r="H84" i="16" s="1"/>
  <c r="G84" i="43"/>
  <c r="H84" i="43" s="1"/>
  <c r="G86" i="43"/>
  <c r="H86" i="43" s="1"/>
  <c r="G82" i="43"/>
  <c r="H82" i="43" s="1"/>
  <c r="G85" i="43"/>
  <c r="H85" i="43" s="1"/>
  <c r="G83" i="43"/>
  <c r="H83" i="43" s="1"/>
  <c r="G109" i="24"/>
  <c r="H109" i="24" s="1"/>
  <c r="G110" i="24"/>
  <c r="H110" i="24" s="1"/>
  <c r="G108" i="24"/>
  <c r="H108" i="24" s="1"/>
  <c r="G107" i="24"/>
  <c r="H107" i="24" s="1"/>
  <c r="G111" i="24"/>
  <c r="H111" i="24" s="1"/>
  <c r="G74" i="24"/>
  <c r="H74" i="24" s="1"/>
  <c r="G75" i="24"/>
  <c r="H75" i="24" s="1"/>
  <c r="G72" i="24"/>
  <c r="G76" i="24"/>
  <c r="H76" i="24" s="1"/>
  <c r="G73" i="24"/>
  <c r="H73" i="24" s="1"/>
  <c r="G83" i="47"/>
  <c r="H83" i="47" s="1"/>
  <c r="G86" i="47"/>
  <c r="H86" i="47" s="1"/>
  <c r="G84" i="47"/>
  <c r="H84" i="47" s="1"/>
  <c r="G85" i="47"/>
  <c r="H85" i="47" s="1"/>
  <c r="G82" i="47"/>
  <c r="H82" i="47" s="1"/>
  <c r="G73" i="45"/>
  <c r="H73" i="45" s="1"/>
  <c r="G76" i="45"/>
  <c r="H76" i="45" s="1"/>
  <c r="G72" i="45"/>
  <c r="G75" i="45"/>
  <c r="H75" i="45" s="1"/>
  <c r="G74" i="45"/>
  <c r="H74" i="45" s="1"/>
  <c r="G89" i="21"/>
  <c r="H89" i="21" s="1"/>
  <c r="G90" i="21"/>
  <c r="H90" i="21" s="1"/>
  <c r="G91" i="21"/>
  <c r="H91" i="21" s="1"/>
  <c r="G88" i="21"/>
  <c r="H88" i="21" s="1"/>
  <c r="G87" i="21"/>
  <c r="H87" i="21" s="1"/>
  <c r="G98" i="18"/>
  <c r="H98" i="18" s="1"/>
  <c r="G99" i="18"/>
  <c r="H99" i="18" s="1"/>
  <c r="G97" i="18"/>
  <c r="H97" i="18" s="1"/>
  <c r="G100" i="18"/>
  <c r="H100" i="18" s="1"/>
  <c r="G101" i="18"/>
  <c r="H101" i="18" s="1"/>
  <c r="G103" i="18"/>
  <c r="H103" i="18" s="1"/>
  <c r="G106" i="18"/>
  <c r="H106" i="18" s="1"/>
  <c r="G104" i="18"/>
  <c r="H104" i="18" s="1"/>
  <c r="G105" i="18"/>
  <c r="H105" i="18" s="1"/>
  <c r="G102" i="18"/>
  <c r="H102" i="18" s="1"/>
  <c r="G94" i="20"/>
  <c r="H94" i="20" s="1"/>
  <c r="G96" i="20"/>
  <c r="H96" i="20" s="1"/>
  <c r="G93" i="20"/>
  <c r="H93" i="20" s="1"/>
  <c r="G95" i="20"/>
  <c r="H95" i="20" s="1"/>
  <c r="G92" i="20"/>
  <c r="H92" i="20" s="1"/>
  <c r="G84" i="22"/>
  <c r="H84" i="22" s="1"/>
  <c r="G86" i="22"/>
  <c r="H86" i="22" s="1"/>
  <c r="G83" i="22"/>
  <c r="H83" i="22" s="1"/>
  <c r="G82" i="22"/>
  <c r="H82" i="22" s="1"/>
  <c r="G85" i="22"/>
  <c r="H85" i="22" s="1"/>
  <c r="G91" i="45"/>
  <c r="H91" i="45" s="1"/>
  <c r="G87" i="45"/>
  <c r="H87" i="45" s="1"/>
  <c r="G88" i="45"/>
  <c r="H88" i="45" s="1"/>
  <c r="G89" i="45"/>
  <c r="H89" i="45" s="1"/>
  <c r="G90" i="45"/>
  <c r="H90" i="45" s="1"/>
  <c r="G73" i="16"/>
  <c r="H73" i="16" s="1"/>
  <c r="G72" i="16"/>
  <c r="G76" i="16"/>
  <c r="H76" i="16" s="1"/>
  <c r="G74" i="16"/>
  <c r="H74" i="16" s="1"/>
  <c r="G75" i="16"/>
  <c r="H75" i="16" s="1"/>
  <c r="G87" i="23"/>
  <c r="H87" i="23" s="1"/>
  <c r="G88" i="23"/>
  <c r="H88" i="23" s="1"/>
  <c r="G91" i="23"/>
  <c r="H91" i="23" s="1"/>
  <c r="G90" i="23"/>
  <c r="H90" i="23" s="1"/>
  <c r="G89" i="23"/>
  <c r="H89" i="23" s="1"/>
  <c r="G78" i="17"/>
  <c r="H78" i="17" s="1"/>
  <c r="G80" i="17"/>
  <c r="H80" i="17" s="1"/>
  <c r="G79" i="17"/>
  <c r="H79" i="17" s="1"/>
  <c r="G77" i="17"/>
  <c r="H77" i="17" s="1"/>
  <c r="G81" i="17"/>
  <c r="H81" i="17" s="1"/>
  <c r="G93" i="43"/>
  <c r="H93" i="43" s="1"/>
  <c r="G96" i="43"/>
  <c r="H96" i="43" s="1"/>
  <c r="G92" i="43"/>
  <c r="H92" i="43" s="1"/>
  <c r="G94" i="43"/>
  <c r="H94" i="43" s="1"/>
  <c r="G95" i="43"/>
  <c r="H95" i="43" s="1"/>
  <c r="G104" i="24"/>
  <c r="H104" i="24" s="1"/>
  <c r="G103" i="24"/>
  <c r="H103" i="24" s="1"/>
  <c r="G102" i="24"/>
  <c r="H102" i="24" s="1"/>
  <c r="G105" i="24"/>
  <c r="H105" i="24" s="1"/>
  <c r="G106" i="24"/>
  <c r="H106" i="24" s="1"/>
  <c r="H181" i="3"/>
  <c r="H132" i="3"/>
  <c r="H118" i="3"/>
  <c r="G68" i="3"/>
  <c r="H68" i="3" s="1"/>
  <c r="G70" i="3"/>
  <c r="H70" i="3" s="1"/>
  <c r="G67" i="3"/>
  <c r="G69" i="3"/>
  <c r="H69" i="3" s="1"/>
  <c r="G71" i="3"/>
  <c r="H71" i="3" s="1"/>
  <c r="G72" i="3"/>
  <c r="H72" i="3" s="1"/>
  <c r="G74" i="3"/>
  <c r="H74" i="3" s="1"/>
  <c r="G73" i="3"/>
  <c r="H73" i="3" s="1"/>
  <c r="G75" i="3"/>
  <c r="H75" i="3" s="1"/>
  <c r="G76" i="3"/>
  <c r="H76" i="3" s="1"/>
  <c r="G94" i="3"/>
  <c r="H94" i="3" s="1"/>
  <c r="G92" i="3"/>
  <c r="H92" i="3" s="1"/>
  <c r="G95" i="3"/>
  <c r="H95" i="3" s="1"/>
  <c r="G93" i="3"/>
  <c r="H93" i="3" s="1"/>
  <c r="G96" i="3"/>
  <c r="H96" i="3" s="1"/>
  <c r="G87" i="3"/>
  <c r="H87" i="3" s="1"/>
  <c r="G88" i="3"/>
  <c r="H88" i="3" s="1"/>
  <c r="G91" i="3"/>
  <c r="H91" i="3" s="1"/>
  <c r="G90" i="3"/>
  <c r="H90" i="3" s="1"/>
  <c r="G89" i="3"/>
  <c r="H89" i="3" s="1"/>
  <c r="G79" i="3"/>
  <c r="H79" i="3" s="1"/>
  <c r="G77" i="3"/>
  <c r="H77" i="3" s="1"/>
  <c r="G80" i="3"/>
  <c r="H80" i="3" s="1"/>
  <c r="G78" i="3"/>
  <c r="H78" i="3" s="1"/>
  <c r="G81" i="3"/>
  <c r="H81" i="3" s="1"/>
  <c r="G99" i="3"/>
  <c r="H99" i="3" s="1"/>
  <c r="G100" i="3"/>
  <c r="H100" i="3" s="1"/>
  <c r="G98" i="3"/>
  <c r="H98" i="3" s="1"/>
  <c r="G101" i="3"/>
  <c r="H101" i="3" s="1"/>
  <c r="G97" i="3"/>
  <c r="H97" i="3" s="1"/>
  <c r="G82" i="3"/>
  <c r="H82" i="3" s="1"/>
  <c r="G84" i="3"/>
  <c r="H84" i="3" s="1"/>
  <c r="G85" i="3"/>
  <c r="H85" i="3" s="1"/>
  <c r="G86" i="3"/>
  <c r="H86" i="3" s="1"/>
  <c r="G83" i="3"/>
  <c r="H83" i="3" s="1"/>
  <c r="G105" i="3"/>
  <c r="H105" i="3" s="1"/>
  <c r="G102" i="3"/>
  <c r="H102" i="3" s="1"/>
  <c r="G106" i="3"/>
  <c r="H106" i="3" s="1"/>
  <c r="G104" i="3"/>
  <c r="H104" i="3" s="1"/>
  <c r="G103" i="3"/>
  <c r="H103" i="3" s="1"/>
  <c r="G109" i="3"/>
  <c r="H109" i="3" s="1"/>
  <c r="G110" i="3"/>
  <c r="H110" i="3" s="1"/>
  <c r="G107" i="3"/>
  <c r="H107" i="3" s="1"/>
  <c r="G111" i="3"/>
  <c r="H111" i="3" s="1"/>
  <c r="G108" i="3"/>
  <c r="H108" i="3" s="1"/>
  <c r="G113" i="3"/>
  <c r="H113" i="3" s="1"/>
  <c r="G115" i="3"/>
  <c r="H115" i="3" s="1"/>
  <c r="G112" i="3"/>
  <c r="H112" i="3" s="1"/>
  <c r="G116" i="3"/>
  <c r="H116" i="3" s="1"/>
  <c r="G114" i="3"/>
  <c r="H114" i="3" s="1"/>
  <c r="H33" i="3"/>
  <c r="H32" i="3" s="1"/>
  <c r="D33" i="15" s="1"/>
  <c r="G32" i="3"/>
  <c r="C33" i="15" s="1"/>
  <c r="H13" i="3"/>
  <c r="H11" i="3" s="1"/>
  <c r="D32" i="15" s="1"/>
  <c r="G11" i="3"/>
  <c r="G50" i="3"/>
  <c r="G181" i="3"/>
  <c r="G153" i="3"/>
  <c r="G125" i="3"/>
  <c r="G139" i="3"/>
  <c r="G174" i="3"/>
  <c r="G132" i="3"/>
  <c r="G167" i="3"/>
  <c r="G39" i="3"/>
  <c r="C35" i="15" s="1"/>
  <c r="G118" i="3"/>
  <c r="G160" i="3"/>
  <c r="G146" i="3"/>
  <c r="H40" i="3"/>
  <c r="H39" i="3" s="1"/>
  <c r="D35" i="15" s="1"/>
  <c r="H50" i="3"/>
  <c r="D36" i="15" s="1"/>
  <c r="H189" i="3"/>
  <c r="H188" i="3" s="1"/>
  <c r="D39" i="15" s="1"/>
  <c r="G188" i="3"/>
  <c r="C39" i="15" s="1"/>
  <c r="H72" i="43" l="1"/>
  <c r="H66" i="43" s="1"/>
  <c r="H38" i="43" s="1"/>
  <c r="H194" i="43" s="1"/>
  <c r="G66" i="43"/>
  <c r="G38" i="43" s="1"/>
  <c r="G194" i="43" s="1"/>
  <c r="H72" i="24"/>
  <c r="H66" i="24" s="1"/>
  <c r="H38" i="24" s="1"/>
  <c r="H194" i="24" s="1"/>
  <c r="G66" i="24"/>
  <c r="G38" i="24" s="1"/>
  <c r="G194" i="24" s="1"/>
  <c r="H72" i="18"/>
  <c r="H66" i="18" s="1"/>
  <c r="H38" i="18" s="1"/>
  <c r="H194" i="18" s="1"/>
  <c r="G66" i="18"/>
  <c r="G38" i="18" s="1"/>
  <c r="G194" i="18" s="1"/>
  <c r="H72" i="44"/>
  <c r="H66" i="44" s="1"/>
  <c r="H38" i="44" s="1"/>
  <c r="H194" i="44" s="1"/>
  <c r="G66" i="44"/>
  <c r="G38" i="44" s="1"/>
  <c r="G194" i="44" s="1"/>
  <c r="H72" i="23"/>
  <c r="H66" i="23" s="1"/>
  <c r="H38" i="23" s="1"/>
  <c r="H194" i="23" s="1"/>
  <c r="G66" i="23"/>
  <c r="G38" i="23" s="1"/>
  <c r="G194" i="23" s="1"/>
  <c r="H72" i="22"/>
  <c r="H66" i="22" s="1"/>
  <c r="H38" i="22" s="1"/>
  <c r="H194" i="22" s="1"/>
  <c r="G66" i="22"/>
  <c r="G38" i="22" s="1"/>
  <c r="G194" i="22" s="1"/>
  <c r="H72" i="47"/>
  <c r="H66" i="47" s="1"/>
  <c r="H38" i="47" s="1"/>
  <c r="H194" i="47" s="1"/>
  <c r="G66" i="47"/>
  <c r="G38" i="47" s="1"/>
  <c r="G194" i="47" s="1"/>
  <c r="H72" i="46"/>
  <c r="H66" i="46" s="1"/>
  <c r="H38" i="46" s="1"/>
  <c r="H194" i="46" s="1"/>
  <c r="G66" i="46"/>
  <c r="G38" i="46" s="1"/>
  <c r="G194" i="46" s="1"/>
  <c r="H72" i="17"/>
  <c r="H66" i="17" s="1"/>
  <c r="H38" i="17" s="1"/>
  <c r="H194" i="17" s="1"/>
  <c r="G66" i="17"/>
  <c r="G38" i="17" s="1"/>
  <c r="G194" i="17" s="1"/>
  <c r="H72" i="16"/>
  <c r="H66" i="16" s="1"/>
  <c r="H38" i="16" s="1"/>
  <c r="H194" i="16" s="1"/>
  <c r="G66" i="16"/>
  <c r="G38" i="16" s="1"/>
  <c r="G194" i="16" s="1"/>
  <c r="H72" i="21"/>
  <c r="H66" i="21" s="1"/>
  <c r="H38" i="21" s="1"/>
  <c r="H194" i="21" s="1"/>
  <c r="G66" i="21"/>
  <c r="G38" i="21" s="1"/>
  <c r="G194" i="21" s="1"/>
  <c r="H72" i="45"/>
  <c r="H66" i="45" s="1"/>
  <c r="H38" i="45" s="1"/>
  <c r="H194" i="45" s="1"/>
  <c r="G66" i="45"/>
  <c r="G38" i="45" s="1"/>
  <c r="G194" i="45" s="1"/>
  <c r="H72" i="19"/>
  <c r="H66" i="19" s="1"/>
  <c r="H38" i="19" s="1"/>
  <c r="H194" i="19" s="1"/>
  <c r="G66" i="19"/>
  <c r="G38" i="19" s="1"/>
  <c r="G194" i="19" s="1"/>
  <c r="H72" i="20"/>
  <c r="H66" i="20" s="1"/>
  <c r="H38" i="20" s="1"/>
  <c r="H194" i="20" s="1"/>
  <c r="G66" i="20"/>
  <c r="G38" i="20" s="1"/>
  <c r="G194" i="20" s="1"/>
  <c r="H67" i="3"/>
  <c r="H66" i="3" s="1"/>
  <c r="G66" i="3"/>
  <c r="C32" i="15"/>
  <c r="C47" i="15" s="1"/>
  <c r="C48" i="15"/>
  <c r="G10" i="3"/>
  <c r="H10" i="3"/>
  <c r="G117" i="3"/>
  <c r="H117" i="3"/>
  <c r="D38" i="15" s="1"/>
  <c r="G16" i="15"/>
  <c r="G8" i="15"/>
  <c r="G7" i="15"/>
  <c r="F20" i="15"/>
  <c r="G12" i="15"/>
  <c r="G13" i="15"/>
  <c r="F15" i="15"/>
  <c r="G18" i="15"/>
  <c r="F14" i="15"/>
  <c r="F9" i="15"/>
  <c r="F17" i="15"/>
  <c r="F18" i="15"/>
  <c r="G17" i="15"/>
  <c r="F10" i="15"/>
  <c r="F19" i="15"/>
  <c r="G20" i="15"/>
  <c r="G19" i="15"/>
  <c r="G15" i="15"/>
  <c r="F11" i="15"/>
  <c r="G14" i="15"/>
  <c r="G11" i="15"/>
  <c r="F7" i="15"/>
  <c r="F16" i="15"/>
  <c r="G9" i="15"/>
  <c r="F13" i="15"/>
  <c r="F12" i="15"/>
  <c r="G10" i="15"/>
  <c r="F8" i="15"/>
  <c r="H19" i="15" l="1"/>
  <c r="H11" i="15"/>
  <c r="H18" i="15"/>
  <c r="H7" i="15"/>
  <c r="H13" i="15"/>
  <c r="H17" i="15"/>
  <c r="H15" i="15"/>
  <c r="H10" i="15"/>
  <c r="H12" i="15"/>
  <c r="H8" i="15"/>
  <c r="H20" i="15"/>
  <c r="H14" i="15"/>
  <c r="H9" i="15"/>
  <c r="H16" i="15"/>
  <c r="C37" i="15"/>
  <c r="D37" i="15"/>
  <c r="C38" i="15"/>
  <c r="C49" i="15" s="1"/>
  <c r="H38" i="3"/>
  <c r="D34" i="15" s="1"/>
  <c r="G38" i="3"/>
  <c r="C34" i="15" s="1"/>
  <c r="C41" i="15" l="1"/>
  <c r="G194" i="3"/>
  <c r="H194" i="3"/>
  <c r="F6" i="15"/>
  <c r="G6" i="15"/>
  <c r="D48" i="15" l="1"/>
  <c r="D49" i="15"/>
  <c r="D47" i="15"/>
  <c r="H6" i="15"/>
  <c r="F28" i="15"/>
  <c r="F40" i="15" s="1"/>
  <c r="G28" i="15"/>
  <c r="H28" i="15" l="1"/>
  <c r="D40" i="15" s="1"/>
  <c r="D41" i="15" l="1"/>
  <c r="A44" i="15" s="1"/>
</calcChain>
</file>

<file path=xl/comments1.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10.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11.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12.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13.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
</t>
        </r>
      </text>
    </comment>
  </commentList>
</comments>
</file>

<file path=xl/comments14.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15.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2.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3.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4.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5.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6.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7.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comments8.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
</t>
        </r>
      </text>
    </comment>
  </commentList>
</comments>
</file>

<file path=xl/comments9.xml><?xml version="1.0" encoding="utf-8"?>
<comments xmlns="http://schemas.openxmlformats.org/spreadsheetml/2006/main">
  <authors>
    <author>Gitana Cieminienė</author>
  </authors>
  <commentList>
    <comment ref="J66" authorId="0" shapeId="0">
      <text>
        <r>
          <rPr>
            <b/>
            <sz val="9"/>
            <color indexed="81"/>
            <rFont val="Tahoma"/>
            <charset val="1"/>
          </rPr>
          <t>Gitana Cieminienė:</t>
        </r>
        <r>
          <rPr>
            <sz val="9"/>
            <color indexed="81"/>
            <rFont val="Tahoma"/>
            <charset val="1"/>
          </rPr>
          <t xml:space="preserve">
neįskaičiavus atostogų dienų</t>
        </r>
      </text>
    </comment>
  </commentList>
</comments>
</file>

<file path=xl/sharedStrings.xml><?xml version="1.0" encoding="utf-8"?>
<sst xmlns="http://schemas.openxmlformats.org/spreadsheetml/2006/main" count="7667" uniqueCount="194">
  <si>
    <r>
      <t xml:space="preserve">Nereikalingų eilučių, stulpelių </t>
    </r>
    <r>
      <rPr>
        <b/>
        <sz val="12"/>
        <color theme="1"/>
        <rFont val="Times New Roman"/>
        <family val="1"/>
        <charset val="186"/>
      </rPr>
      <t>netrinkite</t>
    </r>
    <r>
      <rPr>
        <sz val="12"/>
        <color theme="1"/>
        <rFont val="Times New Roman"/>
        <family val="1"/>
        <charset val="186"/>
      </rPr>
      <t xml:space="preserve">, esant poreikiui eilutes, stulpelius galite tik paslėpti </t>
    </r>
    <r>
      <rPr>
        <i/>
        <sz val="12"/>
        <color theme="1"/>
        <rFont val="Times New Roman"/>
        <family val="1"/>
        <charset val="186"/>
      </rPr>
      <t>(hide).</t>
    </r>
  </si>
  <si>
    <t>Fizinio rodiklio Nr.:</t>
  </si>
  <si>
    <t>Fizinio rodiklio pavadinimas:</t>
  </si>
  <si>
    <t>Fizinio rodiklio matavimo vnt.:</t>
  </si>
  <si>
    <t>Fizinio rodiklio vnt. skaičius:</t>
  </si>
  <si>
    <t>Juridinis asmuo (pareiškėjas, partneris), atsakingas už fizinį rodiklį:</t>
  </si>
  <si>
    <t>Finansavimo intensyvumas:</t>
  </si>
  <si>
    <t>Eil. Nr.</t>
  </si>
  <si>
    <t>Išlaidų kategorijos pavadinimas</t>
  </si>
  <si>
    <t>Matavimo vnt.</t>
  </si>
  <si>
    <t>Kiekis</t>
  </si>
  <si>
    <t>Vieneto kaina be PVM, Eur</t>
  </si>
  <si>
    <t>Tinkamų finansuoti išlaidų suma be PVM, Eur</t>
  </si>
  <si>
    <t>Finansavimo suma, Eur</t>
  </si>
  <si>
    <t>Išlaidų pagrindimo dokumentų pavadinimas, data ir Nr.</t>
  </si>
  <si>
    <t>Išlaidų pavadinimas</t>
  </si>
  <si>
    <t>PROJEKTO VYKDYMAS</t>
  </si>
  <si>
    <t>5.1</t>
  </si>
  <si>
    <t>5.1.1</t>
  </si>
  <si>
    <t>5.1.2</t>
  </si>
  <si>
    <t>5.1.3</t>
  </si>
  <si>
    <t>5.1.4</t>
  </si>
  <si>
    <t>5.1.5</t>
  </si>
  <si>
    <t>5.1.6</t>
  </si>
  <si>
    <t>5.1.7</t>
  </si>
  <si>
    <t>5.1.8</t>
  </si>
  <si>
    <t>5.1.9</t>
  </si>
  <si>
    <t>5.1.10</t>
  </si>
  <si>
    <t>5.2</t>
  </si>
  <si>
    <t>5.2.1</t>
  </si>
  <si>
    <t>5.2.2</t>
  </si>
  <si>
    <t>5.2.3</t>
  </si>
  <si>
    <t>5.2.4</t>
  </si>
  <si>
    <t>5.2.5</t>
  </si>
  <si>
    <t>5.2.6</t>
  </si>
  <si>
    <t>5.2.7</t>
  </si>
  <si>
    <t>5.2.8</t>
  </si>
  <si>
    <t>5.2.9</t>
  </si>
  <si>
    <t>5.2.10</t>
  </si>
  <si>
    <t>5.3</t>
  </si>
  <si>
    <t>5.3.1</t>
  </si>
  <si>
    <t>5.3.2</t>
  </si>
  <si>
    <t>5.3.3</t>
  </si>
  <si>
    <t>5.3.4</t>
  </si>
  <si>
    <t>5.3.5</t>
  </si>
  <si>
    <t>5.3.6</t>
  </si>
  <si>
    <t>5.3.7</t>
  </si>
  <si>
    <t>5.3.8</t>
  </si>
  <si>
    <t>5.3.9</t>
  </si>
  <si>
    <t>5.3.10</t>
  </si>
  <si>
    <t>5.4</t>
  </si>
  <si>
    <t>5.5</t>
  </si>
  <si>
    <t>Projektą vykdančio personalo darbo užmokestis ir išlaidos su darbo santykiais susijusiems darbdavio įsipareigojimams</t>
  </si>
  <si>
    <t>5.5.1</t>
  </si>
  <si>
    <t>Darbuotojo vardas pavardė</t>
  </si>
  <si>
    <t>val.</t>
  </si>
  <si>
    <t>5.5.2</t>
  </si>
  <si>
    <t>5.5.3</t>
  </si>
  <si>
    <t>5.5.4</t>
  </si>
  <si>
    <t>5.5.5</t>
  </si>
  <si>
    <t>Projektą vykdančio personalo komandiruočių išlaidos</t>
  </si>
  <si>
    <t>Komandiruotės pavadinimas, vieta, trukmė dienomis, vykstančių asmenų skaičius</t>
  </si>
  <si>
    <t>Iš viso komandiruotei</t>
  </si>
  <si>
    <t>Dienpinigiai</t>
  </si>
  <si>
    <t>Gyvenamojo ploto nuoma</t>
  </si>
  <si>
    <t>Kelionės išlaidos</t>
  </si>
  <si>
    <t>Dalyvavimo mokestis</t>
  </si>
  <si>
    <t>Kitos išlaidų pavadinimas</t>
  </si>
  <si>
    <t>Faktinės 1 mėnesio išlaidos, Eur</t>
  </si>
  <si>
    <t>Įrangos pavadinimas</t>
  </si>
  <si>
    <r>
      <rPr>
        <i/>
        <sz val="10"/>
        <color theme="1"/>
        <rFont val="Times New Roman"/>
        <family val="1"/>
        <charset val="186"/>
      </rPr>
      <t>pro rata</t>
    </r>
    <r>
      <rPr>
        <sz val="10"/>
        <color theme="1"/>
        <rFont val="Times New Roman"/>
        <family val="1"/>
        <charset val="186"/>
      </rPr>
      <t xml:space="preserve"> proc.</t>
    </r>
  </si>
  <si>
    <t>Iš viso tinkamų finansuoti išlaidų:</t>
  </si>
  <si>
    <t>Fizinio rodiklio Nr.</t>
  </si>
  <si>
    <t>Fizinio rodiklio pavadinimas</t>
  </si>
  <si>
    <t>Fizinio rodiklio matavimo vnt.</t>
  </si>
  <si>
    <t>Fizinio rodiklio vnt. skaičius</t>
  </si>
  <si>
    <t>Tinkamų finansuoti išlaidų suma, Eur</t>
  </si>
  <si>
    <t>5</t>
  </si>
  <si>
    <t>Projekto vykdymas</t>
  </si>
  <si>
    <t>Iš viso:</t>
  </si>
  <si>
    <t>7</t>
  </si>
  <si>
    <t>Netiesioginės išlaidos ir kt. išlaidos pagal fiksuotąją projekto išlaidų normą</t>
  </si>
  <si>
    <r>
      <t>ĮRANGA, ĮRENGINIAI IR KT. TURTAS</t>
    </r>
    <r>
      <rPr>
        <sz val="10"/>
        <color theme="1"/>
        <rFont val="Times New Roman"/>
        <family val="1"/>
        <charset val="186"/>
      </rPr>
      <t xml:space="preserve">  </t>
    </r>
  </si>
  <si>
    <t>MTEP veiklų vykdymui būtinos įrangos įsigijimo išlaidos</t>
  </si>
  <si>
    <t>MTEP veiklų vykdymui būtinų pramoninės nuosavybės teisių objektų įsigijimo ir (arba) registravimo išlaidos</t>
  </si>
  <si>
    <t>Tiesiogiai su projekto įgyvendinimu susijusio ilgalaikio turto (įrangos, prietaisų, įrankių, įrenginių, mašinų, įrengimų) nuomos išlaidos</t>
  </si>
  <si>
    <t>Tiesiogiai su projekto įgyvendinimu susijusio trumpalaikio turto (medžiagų, mažaverčio inventoriaus) pirkimo išlaidos</t>
  </si>
  <si>
    <t>5.2.11</t>
  </si>
  <si>
    <t>5.2.12</t>
  </si>
  <si>
    <t>5.2.13</t>
  </si>
  <si>
    <t>5.2.14</t>
  </si>
  <si>
    <t>5.2.15</t>
  </si>
  <si>
    <t>5.4.1</t>
  </si>
  <si>
    <t>5.4.2</t>
  </si>
  <si>
    <t>5.4.3</t>
  </si>
  <si>
    <t>5.4.4</t>
  </si>
  <si>
    <t>5.4.5</t>
  </si>
  <si>
    <t>5.4.6</t>
  </si>
  <si>
    <t>5.4.7</t>
  </si>
  <si>
    <t>5.4.8</t>
  </si>
  <si>
    <t>5.4.9</t>
  </si>
  <si>
    <t>5.4.10</t>
  </si>
  <si>
    <t>4.1.</t>
  </si>
  <si>
    <t>4.2.</t>
  </si>
  <si>
    <t>4.1.1</t>
  </si>
  <si>
    <t>4.1.2</t>
  </si>
  <si>
    <t>4.1.3</t>
  </si>
  <si>
    <t>4.1.4</t>
  </si>
  <si>
    <t>4.1.5</t>
  </si>
  <si>
    <t>4.1.6</t>
  </si>
  <si>
    <t>4.1.7</t>
  </si>
  <si>
    <t>4.1.8</t>
  </si>
  <si>
    <t>4.1.9</t>
  </si>
  <si>
    <t>4.1.10</t>
  </si>
  <si>
    <t>4.1.11</t>
  </si>
  <si>
    <t>4.1.12</t>
  </si>
  <si>
    <t>4.1.13</t>
  </si>
  <si>
    <t>4.1.14</t>
  </si>
  <si>
    <t>4.1.15</t>
  </si>
  <si>
    <t>4.1.16</t>
  </si>
  <si>
    <t>4.2.1</t>
  </si>
  <si>
    <t>4.2.2</t>
  </si>
  <si>
    <t>4.2.3</t>
  </si>
  <si>
    <t>4.2.4</t>
  </si>
  <si>
    <t>Įrangos įsigijimo išlaidos</t>
  </si>
  <si>
    <t>Pramoninės nuosavybės teisių objektų išlaidos</t>
  </si>
  <si>
    <t>Mažaverčio turto įsigijimo išlaidos</t>
  </si>
  <si>
    <t>Personalo darbo užmokestis</t>
  </si>
  <si>
    <t>Įrangos nuomos išlaidos</t>
  </si>
  <si>
    <t>4.1.17</t>
  </si>
  <si>
    <t>4.1.18</t>
  </si>
  <si>
    <t>4.1.19</t>
  </si>
  <si>
    <t>4.2.5</t>
  </si>
  <si>
    <t>Nr.</t>
  </si>
  <si>
    <t>4.1 biudžeto eilutės procentinė dalis</t>
  </si>
  <si>
    <t>4.2 ir 5.2 biudžeto eilučių suma ir procentinė dalis</t>
  </si>
  <si>
    <t>5.4 biudžeto eilutės procentinė dalis</t>
  </si>
  <si>
    <t>Mokslo darbuotojas</t>
  </si>
  <si>
    <t>Vyriausiasis mokslo darbuotojas</t>
  </si>
  <si>
    <t>Vyresnysis mokslo darbuotojas</t>
  </si>
  <si>
    <t>Jaunesnysis mokslo darbuotojas</t>
  </si>
  <si>
    <t>Pavadinimas (LIST)</t>
  </si>
  <si>
    <t>Kiti MT vykdantys asmenys</t>
  </si>
  <si>
    <t>nuo</t>
  </si>
  <si>
    <t>iki</t>
  </si>
  <si>
    <t>nuo (imtinai)</t>
  </si>
  <si>
    <t>eur</t>
  </si>
  <si>
    <t>proc.</t>
  </si>
  <si>
    <t>rezult.</t>
  </si>
  <si>
    <t>1.1.1.</t>
  </si>
  <si>
    <t>kompl.</t>
  </si>
  <si>
    <t>vnt.</t>
  </si>
  <si>
    <t>Baldai</t>
  </si>
  <si>
    <t>atask.</t>
  </si>
  <si>
    <t>Pasirinkite iš sąrašo:</t>
  </si>
  <si>
    <t>prototipas</t>
  </si>
  <si>
    <t>paraiška</t>
  </si>
  <si>
    <t>Veiklos numeris ir pavadinimas:</t>
  </si>
  <si>
    <t>etato dydis</t>
  </si>
  <si>
    <t>norma</t>
  </si>
  <si>
    <t>D2</t>
  </si>
  <si>
    <t>D3</t>
  </si>
  <si>
    <t>D1</t>
  </si>
  <si>
    <t>D4</t>
  </si>
  <si>
    <t>H4</t>
  </si>
  <si>
    <t>H194</t>
  </si>
  <si>
    <t>G194</t>
  </si>
  <si>
    <t>&lt;-- eilutė dalyvauja formulėse, netrinti... (paslėpti)</t>
  </si>
  <si>
    <t>lentelių pav,</t>
  </si>
  <si>
    <t>Suvestinėje lentelėje duomenys užsipildo automatiškai, pildomi lapai 1-10</t>
  </si>
  <si>
    <r>
      <t xml:space="preserve">Kiekvienam </t>
    </r>
    <r>
      <rPr>
        <u/>
        <sz val="12"/>
        <rFont val="Times New Roman"/>
        <family val="1"/>
        <charset val="186"/>
      </rPr>
      <t>pirmo lygio</t>
    </r>
    <r>
      <rPr>
        <sz val="12"/>
        <rFont val="Times New Roman"/>
        <family val="1"/>
        <charset val="186"/>
      </rPr>
      <t xml:space="preserve"> (kurio paraiškoje nurodytas numeris susideda iš trijų skaitmenų) fiziniam rodikliui, nurodytam paraiškos 6 dalyje „Projekto loginis pagrindimas“, pildykite atskirą lapą. Fizinio rodiklio pavadinimas ir numeris turi sutapti su paraiškoje nurodytais fizinių rodiklių pavadinimais ir numeriais. Jei projektas vykdomas kartu su partneriu(-iais), veikloms, kurios vykdomos kartu su partneriu(-iais) prašome atskirai numatyti pareiškėjui ir partneriui(-iams) tenkančius fizinius rodiklius.
</t>
    </r>
  </si>
  <si>
    <t>Išlaidų suvestinė lentelė pagal išlaidų kategorijas</t>
  </si>
  <si>
    <t xml:space="preserve">Išlaidų suvestinė lentelė pagal fizinius rodiklius </t>
  </si>
  <si>
    <t>ne daugiau 20 proc.</t>
  </si>
  <si>
    <t>ne daugiau 25 proc.</t>
  </si>
  <si>
    <t>ne daugiau 10 proc.</t>
  </si>
  <si>
    <t>Finansavimo intensyvumas proc.</t>
  </si>
  <si>
    <t>Naudojimo fiziniam rodikliui trukmė, mėn.</t>
  </si>
  <si>
    <t>MT vadovas: Vyriausiasis mokslo darbuotojas</t>
  </si>
  <si>
    <t>trukmė ir terminas fiziniam rodikliui pasiekti</t>
  </si>
  <si>
    <t>1.1. XX</t>
  </si>
  <si>
    <t>XY</t>
  </si>
  <si>
    <t>Darbalapiai 16 - 20 skirti pildyti partneriui -privačiam juridiniam asmeniui</t>
  </si>
  <si>
    <t>Pildomi žaliai pažymėti laukai, kitur duomenys pildomi automatiškai</t>
  </si>
  <si>
    <t>Pastebėjus lentelės klaidų, maloniai prašome pranešti tel. 251 43 82, 250 37 29</t>
  </si>
  <si>
    <t>Visos darbo sutartys</t>
  </si>
  <si>
    <t>Bet kuriai viešojo sektoriaus organizacijai</t>
  </si>
  <si>
    <t>Viešojo sektoriaus organizacijoms</t>
  </si>
  <si>
    <t>2019-09-13 Darbo užmokesčio fiksuotųjų įkainių dydžių mokslinių tyrimų projektuose nustatymo tyrimo ataskaita, kuri skelbiama ES struktūrinių fondų svetainėje adresu www.esinvesticijos.lt/dokumentai/tyrimai/supaprastinto išlaidų apmokėjimo tyrimai</t>
  </si>
  <si>
    <t xml:space="preserve">Kai taikomos valstybės pagalbos taisyklės, projekto išlaidų kategorijoms 4 ir 5 pildomi tik atskiri darbalapiai </t>
  </si>
  <si>
    <t>Vienam fiziniam rodikliui pildomas vienas darbalapis</t>
  </si>
  <si>
    <t>MTEP ir konsultavimo paslaugų, patentinių paraiškų parengimo ir registravimo išlaidos</t>
  </si>
  <si>
    <t>MTEP ir konsultavimo ir kt. paslaugų, naudojamų vien tik projekto veiklai, išlaidos, susijusios su MTEP grįstų, komercinį potencialą turinčių idėjų išbandymu, tolesnėms investicijoms parengto ar kitokio rezultato, kuris gali būti pritaikytas diegti rinkoje, sukūrimu, tikslinių rinkų analize ir patentinių paraiškų registravimu</t>
  </si>
  <si>
    <t>MTEP ir konsultavimo ir kt. paslaugų, naudojamų vien tik projekto veiklai, išlaidos, susijusios su MTEP grįstų, komercinį potencialą turinčių idėjų išbandymu, tolesnėms investicijoms parengto ar kitokio rezultato, kuris gali būti pritaikytas diegti rinkoje, sukūrimu, tikslinių rinkų analize irpatentinių paraiškų registravimu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</si>
</sst>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86"/>
      <scheme val="minor"/>
    </font>
    <font>
      <sz val="12"/>
      <color theme="1"/>
      <name val="Times New Roman"/>
      <family val="1"/>
      <charset val="186"/>
    </font>
    <font>
      <sz val="12"/>
      <name val="Times New Roman"/>
      <family val="1"/>
      <charset val="186"/>
    </font>
    <font>
      <b/>
      <sz val="12"/>
      <color theme="1"/>
      <name val="Times New Roman"/>
      <family val="1"/>
      <charset val="186"/>
    </font>
    <font>
      <i/>
      <sz val="12"/>
      <color theme="1"/>
      <name val="Times New Roman"/>
      <family val="1"/>
      <charset val="186"/>
    </font>
    <font>
      <u/>
      <sz val="12"/>
      <name val="Times New Roman"/>
      <family val="1"/>
      <charset val="186"/>
    </font>
    <font>
      <b/>
      <sz val="10"/>
      <color theme="1"/>
      <name val="Times New Roman"/>
      <family val="1"/>
      <charset val="186"/>
    </font>
    <font>
      <sz val="10"/>
      <color theme="1"/>
      <name val="Times New Roman"/>
      <family val="1"/>
      <charset val="186"/>
    </font>
    <font>
      <b/>
      <sz val="10"/>
      <color rgb="FFC00000"/>
      <name val="Times New Roman"/>
      <family val="1"/>
      <charset val="186"/>
    </font>
    <font>
      <b/>
      <sz val="10"/>
      <name val="Times New Roman"/>
      <family val="1"/>
      <charset val="186"/>
    </font>
    <font>
      <i/>
      <sz val="10"/>
      <color theme="1"/>
      <name val="Times New Roman"/>
      <family val="1"/>
      <charset val="186"/>
    </font>
    <font>
      <sz val="11"/>
      <color theme="1"/>
      <name val="Times New Roman"/>
      <family val="1"/>
      <charset val="186"/>
    </font>
    <font>
      <sz val="11"/>
      <color theme="1"/>
      <name val="Times"/>
      <family val="1"/>
    </font>
    <font>
      <sz val="11"/>
      <color rgb="FFFF0000"/>
      <name val="Calibri"/>
      <family val="2"/>
      <charset val="186"/>
      <scheme val="minor"/>
    </font>
    <font>
      <b/>
      <sz val="11"/>
      <color theme="1"/>
      <name val="Times New Roman"/>
      <family val="1"/>
      <charset val="186"/>
    </font>
    <font>
      <b/>
      <sz val="11"/>
      <color rgb="FFC00000"/>
      <name val="Times New Roman"/>
      <family val="1"/>
      <charset val="186"/>
    </font>
    <font>
      <b/>
      <sz val="11"/>
      <color theme="1"/>
      <name val="Times"/>
      <family val="1"/>
    </font>
    <font>
      <b/>
      <sz val="11"/>
      <name val="Times"/>
      <family val="1"/>
    </font>
    <font>
      <b/>
      <sz val="11"/>
      <color rgb="FFFF0000"/>
      <name val="Times"/>
      <family val="1"/>
    </font>
    <font>
      <sz val="11"/>
      <name val="Times New Roman"/>
      <family val="1"/>
      <charset val="186"/>
    </font>
    <font>
      <b/>
      <sz val="11"/>
      <name val="Times New Roman"/>
      <family val="1"/>
      <charset val="186"/>
    </font>
    <font>
      <sz val="12"/>
      <color rgb="FFFF0000"/>
      <name val="Times New Roman"/>
      <family val="1"/>
      <charset val="186"/>
    </font>
    <font>
      <sz val="11"/>
      <color rgb="FF7030A0"/>
      <name val="Calibri"/>
      <family val="2"/>
      <charset val="186"/>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s>
  <borders count="14">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195">
    <xf numFmtId="0" fontId="0" fillId="0" borderId="0" xfId="0"/>
    <xf numFmtId="0" fontId="0" fillId="0" borderId="5" xfId="0" applyBorder="1"/>
    <xf numFmtId="0" fontId="0" fillId="3" borderId="6" xfId="0" applyFill="1" applyBorder="1"/>
    <xf numFmtId="0" fontId="0" fillId="0" borderId="0" xfId="0" applyAlignment="1">
      <alignment horizontal="center" vertical="center"/>
    </xf>
    <xf numFmtId="0" fontId="0" fillId="0" borderId="5" xfId="0" applyBorder="1" applyAlignment="1">
      <alignment horizontal="center" vertical="center" wrapText="1"/>
    </xf>
    <xf numFmtId="0" fontId="0" fillId="7" borderId="5" xfId="0" applyFill="1" applyBorder="1"/>
    <xf numFmtId="0" fontId="0" fillId="8" borderId="5" xfId="0" applyFill="1" applyBorder="1"/>
    <xf numFmtId="0" fontId="7" fillId="3" borderId="2" xfId="0" applyNumberFormat="1" applyFont="1" applyFill="1" applyBorder="1" applyAlignment="1" applyProtection="1">
      <alignment horizontal="left" wrapText="1"/>
      <protection locked="0"/>
    </xf>
    <xf numFmtId="0" fontId="6" fillId="5" borderId="5"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left" wrapText="1"/>
      <protection locked="0"/>
    </xf>
    <xf numFmtId="0" fontId="7" fillId="2" borderId="0" xfId="0" applyNumberFormat="1" applyFont="1" applyFill="1" applyBorder="1" applyProtection="1">
      <protection locked="0"/>
    </xf>
    <xf numFmtId="0" fontId="6" fillId="2" borderId="0" xfId="0" applyNumberFormat="1" applyFont="1" applyFill="1" applyBorder="1" applyAlignment="1" applyProtection="1">
      <alignment horizontal="right" vertical="top"/>
      <protection locked="0"/>
    </xf>
    <xf numFmtId="0" fontId="8" fillId="2" borderId="0" xfId="0" applyNumberFormat="1" applyFont="1" applyFill="1" applyBorder="1" applyAlignment="1" applyProtection="1">
      <alignment horizontal="right"/>
      <protection locked="0"/>
    </xf>
    <xf numFmtId="0" fontId="6" fillId="4" borderId="5" xfId="0" applyNumberFormat="1" applyFont="1" applyFill="1" applyBorder="1" applyAlignment="1" applyProtection="1">
      <alignment horizontal="center" vertical="center" wrapText="1"/>
      <protection locked="0"/>
    </xf>
    <xf numFmtId="0" fontId="6" fillId="4" borderId="5" xfId="0" applyNumberFormat="1" applyFont="1" applyFill="1" applyBorder="1" applyAlignment="1" applyProtection="1">
      <alignment horizontal="center" vertical="center"/>
      <protection locked="0"/>
    </xf>
    <xf numFmtId="0" fontId="7" fillId="4" borderId="5" xfId="0" applyNumberFormat="1" applyFont="1" applyFill="1" applyBorder="1" applyAlignment="1" applyProtection="1">
      <alignment vertical="center" wrapText="1"/>
      <protection locked="0"/>
    </xf>
    <xf numFmtId="0" fontId="6" fillId="0" borderId="5" xfId="0" applyNumberFormat="1" applyFont="1" applyFill="1" applyBorder="1" applyAlignment="1" applyProtection="1">
      <alignment horizontal="center" vertical="center"/>
      <protection locked="0"/>
    </xf>
    <xf numFmtId="0" fontId="7" fillId="3" borderId="5" xfId="0" applyNumberFormat="1" applyFont="1" applyFill="1" applyBorder="1" applyAlignment="1" applyProtection="1">
      <alignment vertical="center" wrapText="1"/>
      <protection locked="0"/>
    </xf>
    <xf numFmtId="0" fontId="7" fillId="2" borderId="5" xfId="0" applyNumberFormat="1" applyFont="1" applyFill="1" applyBorder="1" applyAlignment="1" applyProtection="1">
      <alignment horizontal="center" vertical="center"/>
      <protection locked="0"/>
    </xf>
    <xf numFmtId="0" fontId="7" fillId="3" borderId="5" xfId="0" applyNumberFormat="1" applyFont="1" applyFill="1" applyBorder="1" applyAlignment="1" applyProtection="1">
      <alignment horizontal="center" vertical="center" wrapText="1"/>
      <protection locked="0"/>
    </xf>
    <xf numFmtId="0" fontId="7" fillId="3" borderId="5" xfId="0" applyNumberFormat="1" applyFont="1" applyFill="1" applyBorder="1" applyAlignment="1" applyProtection="1">
      <alignment horizontal="center" vertical="center"/>
      <protection locked="0"/>
    </xf>
    <xf numFmtId="0" fontId="7" fillId="3" borderId="7" xfId="0" applyNumberFormat="1" applyFont="1" applyFill="1" applyBorder="1" applyAlignment="1" applyProtection="1">
      <alignment horizontal="center" vertical="center" wrapText="1"/>
      <protection locked="0"/>
    </xf>
    <xf numFmtId="0" fontId="6" fillId="5" borderId="5" xfId="0" applyNumberFormat="1" applyFont="1" applyFill="1" applyBorder="1" applyAlignment="1" applyProtection="1">
      <alignment horizontal="center" vertical="center"/>
      <protection locked="0"/>
    </xf>
    <xf numFmtId="0" fontId="6" fillId="5" borderId="5" xfId="0" applyNumberFormat="1" applyFont="1" applyFill="1" applyBorder="1" applyAlignment="1" applyProtection="1">
      <alignment vertical="center" wrapText="1"/>
      <protection locked="0"/>
    </xf>
    <xf numFmtId="0" fontId="7" fillId="0" borderId="0" xfId="0" applyNumberFormat="1" applyFont="1" applyFill="1" applyBorder="1" applyAlignment="1" applyProtection="1">
      <alignment vertical="center"/>
      <protection locked="0"/>
    </xf>
    <xf numFmtId="0" fontId="6" fillId="2" borderId="5" xfId="0" applyNumberFormat="1" applyFont="1" applyFill="1" applyBorder="1" applyAlignment="1" applyProtection="1">
      <alignment vertical="top" wrapText="1"/>
      <protection locked="0"/>
    </xf>
    <xf numFmtId="0" fontId="7" fillId="2" borderId="5" xfId="0" applyNumberFormat="1" applyFont="1" applyFill="1" applyBorder="1" applyAlignment="1" applyProtection="1">
      <alignment horizontal="center" vertical="top" wrapText="1"/>
      <protection locked="0"/>
    </xf>
    <xf numFmtId="0" fontId="7" fillId="2" borderId="5" xfId="0" applyNumberFormat="1" applyFont="1" applyFill="1" applyBorder="1" applyAlignment="1" applyProtection="1">
      <alignment horizontal="center" vertical="top"/>
      <protection locked="0"/>
    </xf>
    <xf numFmtId="0" fontId="7" fillId="2" borderId="5" xfId="0" applyNumberFormat="1" applyFont="1" applyFill="1" applyBorder="1" applyAlignment="1" applyProtection="1">
      <alignment vertical="top" wrapText="1"/>
      <protection locked="0"/>
    </xf>
    <xf numFmtId="0" fontId="7" fillId="3" borderId="5" xfId="0" applyNumberFormat="1" applyFont="1" applyFill="1" applyBorder="1" applyAlignment="1" applyProtection="1">
      <alignment horizontal="center" vertical="top" wrapText="1"/>
      <protection locked="0"/>
    </xf>
    <xf numFmtId="0" fontId="7" fillId="3" borderId="5" xfId="0" applyNumberFormat="1" applyFont="1" applyFill="1" applyBorder="1" applyAlignment="1" applyProtection="1">
      <alignment horizontal="center" vertical="top"/>
      <protection locked="0"/>
    </xf>
    <xf numFmtId="0" fontId="7" fillId="3" borderId="5" xfId="0" applyNumberFormat="1" applyFont="1" applyFill="1" applyBorder="1" applyAlignment="1" applyProtection="1">
      <alignment vertical="top" wrapText="1"/>
      <protection locked="0"/>
    </xf>
    <xf numFmtId="0" fontId="7" fillId="2" borderId="5" xfId="0" applyNumberFormat="1" applyFont="1" applyFill="1" applyBorder="1" applyAlignment="1" applyProtection="1">
      <alignment horizontal="center" vertical="center" wrapText="1"/>
      <protection locked="0"/>
    </xf>
    <xf numFmtId="0" fontId="7" fillId="3" borderId="2" xfId="0" applyNumberFormat="1" applyFont="1" applyFill="1" applyBorder="1" applyAlignment="1" applyProtection="1">
      <alignment wrapText="1"/>
      <protection locked="0"/>
    </xf>
    <xf numFmtId="0" fontId="7" fillId="3" borderId="3" xfId="0" applyNumberFormat="1" applyFont="1" applyFill="1" applyBorder="1" applyAlignment="1" applyProtection="1">
      <alignment shrinkToFit="1"/>
      <protection locked="0"/>
    </xf>
    <xf numFmtId="0" fontId="6" fillId="2" borderId="4" xfId="0" applyNumberFormat="1" applyFont="1" applyFill="1" applyBorder="1" applyAlignment="1" applyProtection="1">
      <alignment wrapText="1"/>
      <protection locked="0"/>
    </xf>
    <xf numFmtId="0" fontId="7" fillId="3" borderId="3" xfId="0" applyNumberFormat="1" applyFont="1" applyFill="1" applyBorder="1" applyAlignment="1" applyProtection="1">
      <alignment wrapText="1"/>
      <protection locked="0"/>
    </xf>
    <xf numFmtId="0" fontId="11" fillId="0" borderId="0" xfId="0" applyNumberFormat="1" applyFont="1"/>
    <xf numFmtId="0" fontId="11" fillId="0" borderId="5" xfId="0" applyNumberFormat="1" applyFont="1" applyBorder="1"/>
    <xf numFmtId="4" fontId="7" fillId="3" borderId="5" xfId="0" applyNumberFormat="1" applyFont="1" applyFill="1" applyBorder="1" applyAlignment="1" applyProtection="1">
      <alignment horizontal="center" vertical="center"/>
      <protection locked="0"/>
    </xf>
    <xf numFmtId="4" fontId="7" fillId="2" borderId="5" xfId="0" applyNumberFormat="1" applyFont="1" applyFill="1" applyBorder="1" applyAlignment="1" applyProtection="1">
      <alignment horizontal="center" vertical="center"/>
    </xf>
    <xf numFmtId="4" fontId="6" fillId="4" borderId="5" xfId="0" applyNumberFormat="1" applyFont="1" applyFill="1" applyBorder="1" applyAlignment="1" applyProtection="1">
      <alignment horizontal="center" vertical="center"/>
    </xf>
    <xf numFmtId="4" fontId="6" fillId="5" borderId="5" xfId="0" applyNumberFormat="1" applyFont="1" applyFill="1" applyBorder="1" applyAlignment="1" applyProtection="1">
      <alignment horizontal="center" vertical="center"/>
    </xf>
    <xf numFmtId="4" fontId="7" fillId="2" borderId="5" xfId="0" applyNumberFormat="1" applyFont="1" applyFill="1" applyBorder="1" applyAlignment="1" applyProtection="1">
      <alignment vertical="center"/>
    </xf>
    <xf numFmtId="4" fontId="7" fillId="2" borderId="8" xfId="0" applyNumberFormat="1" applyFont="1" applyFill="1" applyBorder="1" applyAlignment="1" applyProtection="1">
      <alignment horizontal="center" vertical="center"/>
    </xf>
    <xf numFmtId="4" fontId="6" fillId="2" borderId="5" xfId="0" applyNumberFormat="1" applyFont="1" applyFill="1" applyBorder="1" applyAlignment="1" applyProtection="1">
      <alignment horizontal="center" vertical="top"/>
    </xf>
    <xf numFmtId="4" fontId="7" fillId="2" borderId="5" xfId="0" applyNumberFormat="1" applyFont="1" applyFill="1" applyBorder="1" applyAlignment="1" applyProtection="1">
      <alignment horizontal="center" vertical="top"/>
    </xf>
    <xf numFmtId="4" fontId="7" fillId="3" borderId="5" xfId="0" applyNumberFormat="1" applyFont="1" applyFill="1" applyBorder="1" applyAlignment="1" applyProtection="1">
      <alignment horizontal="center" vertical="top"/>
      <protection locked="0"/>
    </xf>
    <xf numFmtId="9" fontId="6" fillId="3" borderId="5" xfId="0" applyNumberFormat="1" applyFont="1" applyFill="1" applyBorder="1" applyAlignment="1" applyProtection="1">
      <alignment horizontal="center" wrapText="1"/>
      <protection locked="0"/>
    </xf>
    <xf numFmtId="0" fontId="12" fillId="0" borderId="5" xfId="0" applyNumberFormat="1" applyFont="1" applyBorder="1"/>
    <xf numFmtId="0" fontId="11" fillId="0" borderId="5" xfId="0" applyNumberFormat="1" applyFont="1" applyBorder="1" applyAlignment="1">
      <alignment horizontal="center"/>
    </xf>
    <xf numFmtId="4" fontId="11" fillId="0" borderId="5" xfId="0" applyNumberFormat="1" applyFont="1" applyBorder="1"/>
    <xf numFmtId="0" fontId="11" fillId="4" borderId="5" xfId="0" applyNumberFormat="1" applyFont="1" applyFill="1" applyBorder="1"/>
    <xf numFmtId="0" fontId="11" fillId="4" borderId="5" xfId="0" applyNumberFormat="1" applyFont="1" applyFill="1" applyBorder="1" applyAlignment="1">
      <alignment horizontal="center"/>
    </xf>
    <xf numFmtId="16" fontId="11" fillId="0" borderId="0" xfId="0" applyNumberFormat="1" applyFont="1"/>
    <xf numFmtId="0" fontId="0" fillId="0" borderId="0" xfId="0" applyNumberFormat="1" applyFont="1" applyFill="1"/>
    <xf numFmtId="0" fontId="11" fillId="0" borderId="0" xfId="0" applyNumberFormat="1" applyFont="1" applyFill="1" applyBorder="1" applyAlignment="1" applyProtection="1">
      <alignment horizontal="center" vertical="center"/>
    </xf>
    <xf numFmtId="0" fontId="14" fillId="4" borderId="5" xfId="0" applyNumberFormat="1" applyFont="1" applyFill="1" applyBorder="1" applyAlignment="1" applyProtection="1">
      <alignment horizontal="center" vertical="center" wrapText="1"/>
    </xf>
    <xf numFmtId="0" fontId="0" fillId="0" borderId="0" xfId="0" applyNumberFormat="1" applyFont="1"/>
    <xf numFmtId="0" fontId="14" fillId="4" borderId="11" xfId="0" applyNumberFormat="1" applyFont="1" applyFill="1" applyBorder="1" applyAlignment="1" applyProtection="1">
      <alignment horizontal="center" vertical="center" wrapText="1"/>
    </xf>
    <xf numFmtId="4" fontId="0" fillId="0" borderId="0" xfId="0" applyNumberFormat="1" applyFont="1"/>
    <xf numFmtId="0" fontId="0" fillId="0" borderId="0" xfId="0" quotePrefix="1" applyNumberFormat="1" applyFont="1"/>
    <xf numFmtId="4" fontId="14" fillId="4" borderId="10" xfId="0" applyNumberFormat="1" applyFont="1" applyFill="1" applyBorder="1" applyAlignment="1" applyProtection="1">
      <alignment vertical="center"/>
    </xf>
    <xf numFmtId="4" fontId="14" fillId="4" borderId="5" xfId="0" applyNumberFormat="1" applyFont="1" applyFill="1" applyBorder="1" applyAlignment="1" applyProtection="1">
      <alignment vertical="center"/>
    </xf>
    <xf numFmtId="0" fontId="14" fillId="0" borderId="0" xfId="0" applyNumberFormat="1" applyFont="1" applyAlignment="1"/>
    <xf numFmtId="0" fontId="16" fillId="4" borderId="5" xfId="0" applyNumberFormat="1" applyFont="1" applyFill="1" applyBorder="1" applyAlignment="1" applyProtection="1">
      <alignment horizontal="center" vertical="center" wrapText="1"/>
    </xf>
    <xf numFmtId="0" fontId="16" fillId="5" borderId="5" xfId="0" applyNumberFormat="1" applyFont="1" applyFill="1" applyBorder="1" applyAlignment="1" applyProtection="1">
      <alignment horizontal="center" vertical="center" wrapText="1"/>
    </xf>
    <xf numFmtId="0" fontId="17" fillId="5" borderId="5" xfId="0" applyNumberFormat="1" applyFont="1" applyFill="1" applyBorder="1" applyAlignment="1" applyProtection="1">
      <alignment horizontal="left" vertical="center" wrapText="1"/>
    </xf>
    <xf numFmtId="0" fontId="16" fillId="5" borderId="5" xfId="0" applyNumberFormat="1" applyFont="1" applyFill="1" applyBorder="1" applyAlignment="1" applyProtection="1">
      <alignment horizontal="left" vertical="center" wrapText="1"/>
    </xf>
    <xf numFmtId="0" fontId="16" fillId="5" borderId="5" xfId="0" applyNumberFormat="1" applyFont="1" applyFill="1" applyBorder="1" applyAlignment="1" applyProtection="1">
      <alignment horizontal="center" vertical="center"/>
    </xf>
    <xf numFmtId="0" fontId="16" fillId="5" borderId="5" xfId="0" applyNumberFormat="1" applyFont="1" applyFill="1" applyBorder="1" applyAlignment="1" applyProtection="1">
      <alignment vertical="center" wrapText="1"/>
    </xf>
    <xf numFmtId="0" fontId="12" fillId="0" borderId="5"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vertical="center" wrapText="1"/>
    </xf>
    <xf numFmtId="0" fontId="0" fillId="0" borderId="5" xfId="0" applyNumberFormat="1" applyFont="1" applyBorder="1"/>
    <xf numFmtId="0" fontId="11" fillId="2" borderId="5" xfId="0" applyNumberFormat="1" applyFont="1" applyFill="1" applyBorder="1" applyAlignment="1" applyProtection="1">
      <alignment vertical="center"/>
    </xf>
    <xf numFmtId="2" fontId="18" fillId="0" borderId="0" xfId="0" applyNumberFormat="1" applyFont="1"/>
    <xf numFmtId="0" fontId="12" fillId="0" borderId="0" xfId="0" applyNumberFormat="1" applyFont="1"/>
    <xf numFmtId="0" fontId="0" fillId="0" borderId="0" xfId="0" applyFill="1" applyBorder="1"/>
    <xf numFmtId="0" fontId="7" fillId="0" borderId="0" xfId="0" applyNumberFormat="1" applyFont="1" applyFill="1" applyBorder="1" applyProtection="1">
      <protection locked="0"/>
    </xf>
    <xf numFmtId="0" fontId="11" fillId="0" borderId="0" xfId="0" applyNumberFormat="1" applyFont="1" applyFill="1" applyBorder="1"/>
    <xf numFmtId="0" fontId="7" fillId="0" borderId="0" xfId="0" applyNumberFormat="1" applyFont="1" applyFill="1" applyBorder="1" applyAlignment="1" applyProtection="1">
      <alignment horizontal="left" wrapText="1"/>
      <protection locked="0"/>
    </xf>
    <xf numFmtId="0" fontId="6" fillId="0" borderId="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vertical="top" wrapText="1"/>
      <protection locked="0"/>
    </xf>
    <xf numFmtId="0" fontId="6" fillId="0" borderId="0" xfId="0" applyNumberFormat="1" applyFont="1" applyFill="1" applyBorder="1" applyAlignment="1" applyProtection="1">
      <alignment vertical="top" wrapText="1"/>
      <protection locked="0"/>
    </xf>
    <xf numFmtId="0" fontId="7" fillId="5" borderId="5" xfId="0" applyNumberFormat="1" applyFont="1" applyFill="1" applyBorder="1" applyAlignment="1" applyProtection="1">
      <alignment vertical="center" wrapText="1"/>
      <protection locked="0"/>
    </xf>
    <xf numFmtId="0" fontId="7" fillId="3" borderId="5" xfId="0" applyNumberFormat="1" applyFont="1" applyFill="1" applyBorder="1" applyAlignment="1" applyProtection="1">
      <alignment horizontal="left" wrapText="1"/>
      <protection locked="0"/>
    </xf>
    <xf numFmtId="49" fontId="7" fillId="3" borderId="5" xfId="0" applyNumberFormat="1" applyFont="1" applyFill="1" applyBorder="1" applyAlignment="1" applyProtection="1">
      <alignment horizontal="left" wrapText="1"/>
      <protection locked="0"/>
    </xf>
    <xf numFmtId="0" fontId="9" fillId="5" borderId="5" xfId="0" applyNumberFormat="1" applyFont="1" applyFill="1" applyBorder="1" applyAlignment="1" applyProtection="1">
      <alignment horizontal="center" vertical="center" wrapText="1"/>
      <protection locked="0"/>
    </xf>
    <xf numFmtId="0" fontId="7" fillId="3" borderId="6" xfId="0" applyNumberFormat="1" applyFont="1" applyFill="1" applyBorder="1" applyAlignment="1" applyProtection="1">
      <alignment horizontal="center" vertical="center"/>
      <protection locked="0"/>
    </xf>
    <xf numFmtId="4" fontId="7" fillId="2" borderId="7" xfId="0" applyNumberFormat="1" applyFont="1" applyFill="1" applyBorder="1" applyAlignment="1" applyProtection="1">
      <alignment horizontal="center" vertical="center"/>
    </xf>
    <xf numFmtId="4" fontId="7" fillId="5" borderId="8" xfId="0" applyNumberFormat="1" applyFont="1" applyFill="1" applyBorder="1" applyAlignment="1" applyProtection="1">
      <alignment horizontal="center" vertical="center"/>
    </xf>
    <xf numFmtId="4" fontId="7" fillId="5" borderId="9" xfId="0" applyNumberFormat="1" applyFont="1" applyFill="1" applyBorder="1" applyAlignment="1" applyProtection="1">
      <alignment horizontal="center" vertical="center"/>
    </xf>
    <xf numFmtId="4" fontId="7" fillId="5" borderId="10" xfId="0" applyNumberFormat="1" applyFont="1" applyFill="1" applyBorder="1" applyAlignment="1" applyProtection="1">
      <alignment horizontal="center" vertical="center"/>
    </xf>
    <xf numFmtId="0" fontId="20" fillId="5" borderId="12" xfId="0" applyNumberFormat="1" applyFont="1" applyFill="1" applyBorder="1" applyAlignment="1">
      <alignment wrapText="1"/>
    </xf>
    <xf numFmtId="0" fontId="19" fillId="5" borderId="5" xfId="0" applyNumberFormat="1" applyFont="1" applyFill="1" applyBorder="1" applyAlignment="1">
      <alignment wrapText="1"/>
    </xf>
    <xf numFmtId="2" fontId="19" fillId="5" borderId="5" xfId="0" applyNumberFormat="1" applyFont="1" applyFill="1" applyBorder="1"/>
    <xf numFmtId="0" fontId="2" fillId="2" borderId="0" xfId="0" applyNumberFormat="1" applyFont="1" applyFill="1" applyBorder="1" applyAlignment="1">
      <alignment horizontal="justify" vertical="top" wrapText="1"/>
    </xf>
    <xf numFmtId="0" fontId="6" fillId="2" borderId="0" xfId="0" applyNumberFormat="1" applyFont="1" applyFill="1" applyBorder="1" applyAlignment="1" applyProtection="1">
      <alignment horizontal="right" vertical="top"/>
      <protection locked="0"/>
    </xf>
    <xf numFmtId="0" fontId="6" fillId="4" borderId="5" xfId="0" applyNumberFormat="1" applyFont="1" applyFill="1" applyBorder="1" applyAlignment="1" applyProtection="1">
      <alignment horizontal="center" vertical="center" wrapText="1"/>
      <protection locked="0"/>
    </xf>
    <xf numFmtId="0" fontId="7" fillId="3" borderId="3" xfId="0" applyNumberFormat="1" applyFont="1" applyFill="1" applyBorder="1" applyAlignment="1" applyProtection="1">
      <alignment horizontal="center" wrapText="1"/>
      <protection locked="0"/>
    </xf>
    <xf numFmtId="0" fontId="20" fillId="0" borderId="0" xfId="0" applyNumberFormat="1" applyFont="1" applyFill="1" applyBorder="1" applyAlignment="1">
      <alignment wrapText="1"/>
    </xf>
    <xf numFmtId="0" fontId="6" fillId="0" borderId="0" xfId="0" applyNumberFormat="1" applyFont="1" applyFill="1" applyBorder="1" applyAlignment="1" applyProtection="1">
      <alignment vertical="center"/>
      <protection locked="0"/>
    </xf>
    <xf numFmtId="4" fontId="12" fillId="0" borderId="5" xfId="0" applyNumberFormat="1" applyFont="1" applyBorder="1"/>
    <xf numFmtId="0" fontId="2" fillId="2" borderId="0" xfId="0" applyNumberFormat="1" applyFont="1" applyFill="1" applyBorder="1" applyAlignment="1">
      <alignment horizontal="justify" vertical="top" wrapText="1"/>
    </xf>
    <xf numFmtId="0" fontId="7" fillId="3" borderId="5" xfId="0" applyNumberFormat="1" applyFont="1" applyFill="1" applyBorder="1" applyAlignment="1" applyProtection="1">
      <alignment horizontal="left" vertical="center" wrapText="1"/>
      <protection locked="0"/>
    </xf>
    <xf numFmtId="0" fontId="7" fillId="3" borderId="8" xfId="0" applyNumberFormat="1" applyFont="1" applyFill="1" applyBorder="1" applyAlignment="1" applyProtection="1">
      <alignment horizontal="left" vertical="center" wrapText="1"/>
      <protection locked="0"/>
    </xf>
    <xf numFmtId="0" fontId="6" fillId="5" borderId="5" xfId="0" applyNumberFormat="1" applyFont="1" applyFill="1" applyBorder="1" applyAlignment="1" applyProtection="1">
      <alignment horizontal="left" vertical="center" wrapText="1"/>
      <protection locked="0"/>
    </xf>
    <xf numFmtId="0" fontId="6" fillId="2" borderId="0" xfId="0" applyNumberFormat="1" applyFont="1" applyFill="1" applyBorder="1" applyAlignment="1" applyProtection="1">
      <alignment horizontal="right" vertical="top"/>
      <protection locked="0"/>
    </xf>
    <xf numFmtId="0" fontId="6" fillId="4" borderId="5" xfId="0" applyNumberFormat="1" applyFont="1" applyFill="1" applyBorder="1" applyAlignment="1" applyProtection="1">
      <alignment horizontal="center" vertical="center" wrapText="1"/>
      <protection locked="0"/>
    </xf>
    <xf numFmtId="0" fontId="21" fillId="2" borderId="0" xfId="0" applyNumberFormat="1" applyFont="1" applyFill="1" applyBorder="1" applyAlignment="1">
      <alignment horizontal="justify" vertical="top" wrapText="1"/>
    </xf>
    <xf numFmtId="0" fontId="7" fillId="5" borderId="5" xfId="0" applyNumberFormat="1" applyFont="1" applyFill="1" applyBorder="1" applyAlignment="1" applyProtection="1">
      <alignment horizontal="center" vertical="center"/>
      <protection locked="0"/>
    </xf>
    <xf numFmtId="0" fontId="22" fillId="0" borderId="0" xfId="0" applyFont="1"/>
    <xf numFmtId="2" fontId="7" fillId="3" borderId="5" xfId="0" applyNumberFormat="1" applyFont="1" applyFill="1" applyBorder="1" applyAlignment="1" applyProtection="1">
      <alignment horizontal="center" vertical="center" wrapText="1"/>
      <protection locked="0"/>
    </xf>
    <xf numFmtId="2" fontId="7" fillId="3" borderId="5" xfId="0" applyNumberFormat="1" applyFont="1" applyFill="1" applyBorder="1" applyAlignment="1" applyProtection="1">
      <alignment horizontal="center" vertical="center"/>
      <protection locked="0"/>
    </xf>
    <xf numFmtId="2" fontId="7" fillId="3" borderId="7" xfId="0" applyNumberFormat="1" applyFont="1" applyFill="1" applyBorder="1" applyAlignment="1" applyProtection="1">
      <alignment horizontal="center" vertical="center" wrapText="1"/>
      <protection locked="0"/>
    </xf>
    <xf numFmtId="4" fontId="11" fillId="0" borderId="5" xfId="0" applyNumberFormat="1" applyFont="1" applyBorder="1" applyAlignment="1">
      <alignment wrapText="1"/>
    </xf>
    <xf numFmtId="4" fontId="6" fillId="0" borderId="5" xfId="0" applyNumberFormat="1" applyFont="1" applyFill="1" applyBorder="1" applyAlignment="1" applyProtection="1">
      <alignment horizontal="center" vertical="top"/>
    </xf>
    <xf numFmtId="0" fontId="7" fillId="3" borderId="5" xfId="0" applyNumberFormat="1" applyFont="1" applyFill="1" applyBorder="1" applyAlignment="1" applyProtection="1">
      <alignment horizontal="center"/>
      <protection locked="0"/>
    </xf>
    <xf numFmtId="4" fontId="7" fillId="0" borderId="5" xfId="0" applyNumberFormat="1" applyFont="1" applyFill="1" applyBorder="1" applyAlignment="1" applyProtection="1">
      <alignment horizontal="center" vertical="top" wrapText="1"/>
    </xf>
    <xf numFmtId="0" fontId="7" fillId="2" borderId="0" xfId="0" applyNumberFormat="1" applyFont="1" applyFill="1" applyBorder="1" applyAlignment="1" applyProtection="1">
      <alignment horizontal="center" wrapText="1"/>
      <protection locked="0"/>
    </xf>
    <xf numFmtId="0" fontId="8" fillId="2" borderId="0" xfId="0" applyNumberFormat="1" applyFont="1" applyFill="1" applyBorder="1" applyAlignment="1" applyProtection="1">
      <alignment horizontal="center"/>
      <protection locked="0"/>
    </xf>
    <xf numFmtId="0" fontId="7" fillId="2" borderId="0" xfId="0" applyNumberFormat="1" applyFont="1" applyFill="1" applyBorder="1" applyAlignment="1" applyProtection="1">
      <alignment horizontal="center"/>
      <protection locked="0"/>
    </xf>
    <xf numFmtId="0" fontId="11" fillId="0" borderId="0" xfId="0" applyNumberFormat="1" applyFont="1" applyAlignment="1">
      <alignment horizontal="center"/>
    </xf>
    <xf numFmtId="0" fontId="6" fillId="2" borderId="4" xfId="0" applyNumberFormat="1" applyFont="1" applyFill="1" applyBorder="1" applyAlignment="1" applyProtection="1">
      <alignment horizontal="center" wrapText="1"/>
      <protection locked="0"/>
    </xf>
    <xf numFmtId="2" fontId="7" fillId="3" borderId="5" xfId="0" applyNumberFormat="1" applyFont="1" applyFill="1" applyBorder="1" applyAlignment="1" applyProtection="1">
      <alignment horizontal="center"/>
      <protection locked="0"/>
    </xf>
    <xf numFmtId="4" fontId="7" fillId="3" borderId="5" xfId="0" applyNumberFormat="1" applyFont="1" applyFill="1" applyBorder="1" applyAlignment="1" applyProtection="1">
      <alignment vertical="center"/>
      <protection locked="0"/>
    </xf>
    <xf numFmtId="0" fontId="7" fillId="3" borderId="5" xfId="0" applyNumberFormat="1" applyFont="1" applyFill="1" applyBorder="1" applyAlignment="1" applyProtection="1">
      <alignment horizontal="left" vertical="top" wrapText="1"/>
      <protection locked="0"/>
    </xf>
    <xf numFmtId="0" fontId="7" fillId="5" borderId="13" xfId="0" applyNumberFormat="1" applyFont="1" applyFill="1" applyBorder="1" applyAlignment="1" applyProtection="1">
      <alignment horizontal="left" vertical="center" wrapText="1"/>
      <protection locked="0"/>
    </xf>
    <xf numFmtId="0" fontId="7" fillId="3" borderId="2" xfId="0" applyNumberFormat="1" applyFont="1" applyFill="1" applyBorder="1" applyAlignment="1" applyProtection="1">
      <alignment horizontal="center" wrapText="1"/>
      <protection locked="0"/>
    </xf>
    <xf numFmtId="0" fontId="7" fillId="4" borderId="5" xfId="0" applyNumberFormat="1" applyFont="1" applyFill="1" applyBorder="1" applyAlignment="1" applyProtection="1">
      <alignment horizontal="center" vertical="center" wrapText="1"/>
      <protection locked="0"/>
    </xf>
    <xf numFmtId="0" fontId="7" fillId="5" borderId="5" xfId="0" applyNumberFormat="1" applyFont="1" applyFill="1" applyBorder="1" applyAlignment="1" applyProtection="1">
      <alignment horizontal="center" vertical="center" wrapText="1"/>
      <protection locked="0"/>
    </xf>
    <xf numFmtId="0" fontId="6" fillId="5" borderId="5" xfId="0" applyNumberFormat="1" applyFont="1" applyFill="1" applyBorder="1" applyAlignment="1" applyProtection="1">
      <alignment horizontal="center" vertical="center" wrapText="1"/>
      <protection locked="0"/>
    </xf>
    <xf numFmtId="0" fontId="7" fillId="3" borderId="8" xfId="0" applyNumberFormat="1" applyFont="1" applyFill="1" applyBorder="1" applyAlignment="1" applyProtection="1">
      <alignment horizontal="center" vertical="center" wrapText="1"/>
      <protection locked="0"/>
    </xf>
    <xf numFmtId="0" fontId="7" fillId="5" borderId="13" xfId="0" applyNumberFormat="1" applyFont="1" applyFill="1" applyBorder="1" applyAlignment="1" applyProtection="1">
      <alignment horizontal="center" vertical="center" wrapText="1"/>
      <protection locked="0"/>
    </xf>
    <xf numFmtId="0" fontId="11" fillId="2" borderId="5" xfId="0" applyNumberFormat="1" applyFont="1" applyFill="1" applyBorder="1" applyAlignment="1" applyProtection="1">
      <alignment horizontal="right"/>
    </xf>
    <xf numFmtId="0" fontId="2" fillId="2" borderId="0" xfId="0" applyNumberFormat="1" applyFont="1" applyFill="1" applyBorder="1" applyAlignment="1">
      <alignment horizontal="justify" vertical="top" wrapText="1"/>
    </xf>
    <xf numFmtId="0" fontId="0" fillId="0" borderId="2" xfId="0" applyBorder="1" applyAlignment="1">
      <alignment horizontal="center"/>
    </xf>
    <xf numFmtId="0" fontId="13" fillId="0" borderId="0" xfId="0" applyFont="1" applyAlignment="1">
      <alignment horizontal="center"/>
    </xf>
    <xf numFmtId="2" fontId="12" fillId="0" borderId="5" xfId="0" applyNumberFormat="1" applyFont="1" applyBorder="1"/>
    <xf numFmtId="4" fontId="12" fillId="0" borderId="5" xfId="0" applyNumberFormat="1" applyFont="1" applyBorder="1" applyProtection="1">
      <protection locked="0"/>
    </xf>
    <xf numFmtId="0" fontId="6" fillId="5" borderId="12" xfId="0" applyNumberFormat="1" applyFont="1" applyFill="1" applyBorder="1" applyAlignment="1" applyProtection="1">
      <alignment vertical="center"/>
      <protection locked="0"/>
    </xf>
    <xf numFmtId="0" fontId="11" fillId="0" borderId="0" xfId="0" applyNumberFormat="1" applyFont="1" applyFill="1"/>
    <xf numFmtId="0" fontId="2" fillId="2" borderId="1" xfId="0" applyNumberFormat="1" applyFont="1" applyFill="1" applyBorder="1" applyAlignment="1">
      <alignment horizontal="justify" vertical="top" wrapText="1"/>
    </xf>
    <xf numFmtId="0" fontId="2" fillId="2" borderId="0" xfId="0" applyNumberFormat="1" applyFont="1" applyFill="1" applyBorder="1" applyAlignment="1">
      <alignment horizontal="justify" vertical="top" wrapText="1"/>
    </xf>
    <xf numFmtId="0" fontId="1" fillId="2" borderId="0" xfId="0" applyNumberFormat="1" applyFont="1" applyFill="1" applyBorder="1" applyAlignment="1">
      <alignment horizontal="justify" vertical="top" wrapText="1"/>
    </xf>
    <xf numFmtId="0" fontId="14" fillId="0" borderId="0" xfId="0" applyNumberFormat="1" applyFont="1" applyFill="1" applyBorder="1" applyAlignment="1" applyProtection="1">
      <alignment horizontal="center" vertical="center"/>
    </xf>
    <xf numFmtId="0" fontId="14" fillId="0" borderId="4" xfId="0" applyNumberFormat="1" applyFont="1" applyBorder="1" applyAlignment="1">
      <alignment horizontal="center"/>
    </xf>
    <xf numFmtId="0" fontId="14" fillId="0" borderId="0" xfId="0" applyNumberFormat="1" applyFont="1" applyBorder="1" applyAlignment="1">
      <alignment horizontal="center"/>
    </xf>
    <xf numFmtId="0" fontId="12" fillId="0" borderId="0" xfId="0" applyNumberFormat="1" applyFont="1" applyAlignment="1">
      <alignment horizontal="left"/>
    </xf>
    <xf numFmtId="0" fontId="15" fillId="6" borderId="0" xfId="0" applyNumberFormat="1" applyFont="1" applyFill="1" applyBorder="1" applyAlignment="1" applyProtection="1">
      <alignment horizontal="left" vertical="center"/>
    </xf>
    <xf numFmtId="0" fontId="11" fillId="5" borderId="6" xfId="0" applyNumberFormat="1" applyFont="1" applyFill="1" applyBorder="1" applyAlignment="1" applyProtection="1">
      <alignment horizontal="right" vertical="center"/>
    </xf>
    <xf numFmtId="0" fontId="11" fillId="5" borderId="7" xfId="0" applyNumberFormat="1" applyFont="1" applyFill="1" applyBorder="1" applyAlignment="1" applyProtection="1">
      <alignment horizontal="right" vertical="center"/>
    </xf>
    <xf numFmtId="0" fontId="14" fillId="4" borderId="5" xfId="0" applyNumberFormat="1" applyFont="1" applyFill="1" applyBorder="1" applyAlignment="1" applyProtection="1">
      <alignment horizontal="right" vertical="center"/>
    </xf>
    <xf numFmtId="0" fontId="16" fillId="4" borderId="5" xfId="0" applyNumberFormat="1" applyFont="1" applyFill="1" applyBorder="1" applyAlignment="1" applyProtection="1">
      <alignment horizontal="right" vertical="center"/>
    </xf>
    <xf numFmtId="0" fontId="7" fillId="3" borderId="2" xfId="0" applyNumberFormat="1" applyFont="1" applyFill="1" applyBorder="1" applyAlignment="1" applyProtection="1">
      <alignment horizontal="left" vertical="top" wrapText="1"/>
      <protection locked="0"/>
    </xf>
    <xf numFmtId="4" fontId="7" fillId="5" borderId="8" xfId="0" applyNumberFormat="1" applyFont="1" applyFill="1" applyBorder="1" applyAlignment="1">
      <alignment horizontal="center" vertical="center"/>
    </xf>
    <xf numFmtId="4" fontId="7" fillId="5" borderId="9" xfId="0" applyNumberFormat="1" applyFont="1" applyFill="1" applyBorder="1" applyAlignment="1">
      <alignment horizontal="center" vertical="center"/>
    </xf>
    <xf numFmtId="4" fontId="7" fillId="5" borderId="10" xfId="0" applyNumberFormat="1" applyFont="1" applyFill="1" applyBorder="1" applyAlignment="1">
      <alignment horizontal="center" vertical="center"/>
    </xf>
    <xf numFmtId="2" fontId="7" fillId="3" borderId="5" xfId="0" applyNumberFormat="1" applyFont="1" applyFill="1" applyBorder="1" applyAlignment="1" applyProtection="1">
      <alignment horizontal="left" vertical="center" wrapText="1"/>
      <protection locked="0"/>
    </xf>
    <xf numFmtId="0" fontId="6" fillId="5" borderId="6" xfId="0" applyNumberFormat="1" applyFont="1" applyFill="1" applyBorder="1" applyAlignment="1" applyProtection="1">
      <alignment horizontal="left" vertical="center" wrapText="1"/>
      <protection locked="0"/>
    </xf>
    <xf numFmtId="0" fontId="6" fillId="5" borderId="3" xfId="0" applyNumberFormat="1" applyFont="1" applyFill="1" applyBorder="1" applyAlignment="1" applyProtection="1">
      <alignment horizontal="left" vertical="center" wrapText="1"/>
      <protection locked="0"/>
    </xf>
    <xf numFmtId="0" fontId="6" fillId="5" borderId="7" xfId="0" applyNumberFormat="1" applyFont="1" applyFill="1" applyBorder="1" applyAlignment="1" applyProtection="1">
      <alignment horizontal="left" vertical="center" wrapText="1"/>
      <protection locked="0"/>
    </xf>
    <xf numFmtId="0" fontId="6" fillId="4" borderId="5" xfId="0" applyNumberFormat="1" applyFont="1" applyFill="1" applyBorder="1" applyAlignment="1" applyProtection="1">
      <alignment horizontal="center" vertical="center" wrapText="1"/>
      <protection locked="0"/>
    </xf>
    <xf numFmtId="0" fontId="7" fillId="3" borderId="5" xfId="0" applyNumberFormat="1" applyFont="1" applyFill="1" applyBorder="1" applyAlignment="1" applyProtection="1">
      <alignment horizontal="left" vertical="center" wrapText="1"/>
      <protection locked="0"/>
    </xf>
    <xf numFmtId="0" fontId="6" fillId="2" borderId="0" xfId="0" applyNumberFormat="1" applyFont="1" applyFill="1" applyBorder="1" applyAlignment="1" applyProtection="1">
      <alignment horizontal="right" vertical="top"/>
      <protection locked="0"/>
    </xf>
    <xf numFmtId="0" fontId="6" fillId="4" borderId="5" xfId="0" applyNumberFormat="1" applyFont="1" applyFill="1" applyBorder="1" applyAlignment="1" applyProtection="1">
      <alignment horizontal="left" vertical="center" wrapText="1"/>
      <protection locked="0"/>
    </xf>
    <xf numFmtId="0" fontId="7" fillId="3" borderId="0" xfId="0" applyNumberFormat="1" applyFont="1" applyFill="1" applyBorder="1" applyAlignment="1" applyProtection="1">
      <alignment horizontal="left" wrapText="1"/>
      <protection locked="0"/>
    </xf>
    <xf numFmtId="2" fontId="6" fillId="3" borderId="5" xfId="0" applyNumberFormat="1" applyFont="1" applyFill="1" applyBorder="1" applyAlignment="1" applyProtection="1">
      <alignment horizontal="left" vertical="center" wrapText="1"/>
      <protection locked="0"/>
    </xf>
    <xf numFmtId="0" fontId="7" fillId="3" borderId="8" xfId="0" applyNumberFormat="1" applyFont="1" applyFill="1" applyBorder="1" applyAlignment="1" applyProtection="1">
      <alignment horizontal="left" vertical="center" wrapText="1"/>
      <protection locked="0"/>
    </xf>
    <xf numFmtId="0" fontId="7" fillId="3" borderId="9" xfId="0" applyNumberFormat="1" applyFont="1" applyFill="1" applyBorder="1" applyAlignment="1" applyProtection="1">
      <alignment horizontal="left" vertical="center" wrapText="1"/>
      <protection locked="0"/>
    </xf>
    <xf numFmtId="0" fontId="7" fillId="3" borderId="10" xfId="0" applyNumberFormat="1" applyFont="1" applyFill="1" applyBorder="1" applyAlignment="1" applyProtection="1">
      <alignment horizontal="left" vertical="center" wrapText="1"/>
      <protection locked="0"/>
    </xf>
    <xf numFmtId="0" fontId="7" fillId="5" borderId="8" xfId="0" applyNumberFormat="1" applyFont="1" applyFill="1" applyBorder="1" applyAlignment="1" applyProtection="1">
      <alignment horizontal="center" vertical="center" wrapText="1"/>
      <protection locked="0"/>
    </xf>
    <xf numFmtId="0" fontId="7" fillId="5" borderId="9" xfId="0" applyNumberFormat="1" applyFont="1" applyFill="1" applyBorder="1" applyAlignment="1" applyProtection="1">
      <alignment horizontal="center" vertical="center" wrapText="1"/>
      <protection locked="0"/>
    </xf>
    <xf numFmtId="0" fontId="7" fillId="5" borderId="10" xfId="0" applyNumberFormat="1" applyFont="1" applyFill="1" applyBorder="1" applyAlignment="1" applyProtection="1">
      <alignment horizontal="center" vertical="center" wrapText="1"/>
      <protection locked="0"/>
    </xf>
    <xf numFmtId="0" fontId="7" fillId="5" borderId="5" xfId="0" applyNumberFormat="1" applyFont="1" applyFill="1" applyBorder="1" applyAlignment="1">
      <alignment horizontal="center" vertical="top" wrapText="1"/>
    </xf>
    <xf numFmtId="0" fontId="7" fillId="2" borderId="8" xfId="0" applyNumberFormat="1" applyFont="1" applyFill="1" applyBorder="1" applyAlignment="1" applyProtection="1">
      <alignment horizontal="center" vertical="center"/>
      <protection locked="0"/>
    </xf>
    <xf numFmtId="0" fontId="7" fillId="2" borderId="9" xfId="0" applyNumberFormat="1" applyFont="1" applyFill="1" applyBorder="1" applyAlignment="1" applyProtection="1">
      <alignment horizontal="center" vertical="center"/>
      <protection locked="0"/>
    </xf>
    <xf numFmtId="0" fontId="7" fillId="2" borderId="10" xfId="0" applyNumberFormat="1" applyFont="1" applyFill="1" applyBorder="1" applyAlignment="1" applyProtection="1">
      <alignment horizontal="center" vertical="center"/>
      <protection locked="0"/>
    </xf>
    <xf numFmtId="0" fontId="6" fillId="5" borderId="5" xfId="0" applyNumberFormat="1" applyFont="1" applyFill="1" applyBorder="1" applyAlignment="1" applyProtection="1">
      <alignment horizontal="left" vertical="center" wrapText="1"/>
      <protection locked="0"/>
    </xf>
    <xf numFmtId="0" fontId="6" fillId="5" borderId="8" xfId="0" applyNumberFormat="1" applyFont="1" applyFill="1" applyBorder="1" applyAlignment="1" applyProtection="1">
      <alignment horizontal="left" vertical="center" wrapText="1"/>
      <protection locked="0"/>
    </xf>
    <xf numFmtId="0" fontId="7" fillId="2" borderId="8" xfId="0" applyNumberFormat="1" applyFont="1" applyFill="1" applyBorder="1" applyAlignment="1" applyProtection="1">
      <alignment horizontal="center" vertical="top"/>
      <protection locked="0"/>
    </xf>
    <xf numFmtId="0" fontId="7" fillId="2" borderId="9" xfId="0" applyNumberFormat="1" applyFont="1" applyFill="1" applyBorder="1" applyAlignment="1" applyProtection="1">
      <alignment horizontal="center" vertical="top"/>
      <protection locked="0"/>
    </xf>
    <xf numFmtId="0" fontId="7" fillId="2" borderId="10" xfId="0" applyNumberFormat="1" applyFont="1" applyFill="1" applyBorder="1" applyAlignment="1" applyProtection="1">
      <alignment horizontal="center" vertical="top"/>
      <protection locked="0"/>
    </xf>
    <xf numFmtId="0" fontId="7" fillId="3" borderId="8" xfId="0" applyNumberFormat="1" applyFont="1" applyFill="1" applyBorder="1" applyAlignment="1" applyProtection="1">
      <alignment horizontal="left" vertical="top" wrapText="1"/>
      <protection locked="0"/>
    </xf>
    <xf numFmtId="0" fontId="7" fillId="3" borderId="9" xfId="0" applyNumberFormat="1" applyFont="1" applyFill="1" applyBorder="1" applyAlignment="1" applyProtection="1">
      <alignment horizontal="left" vertical="top" wrapText="1"/>
      <protection locked="0"/>
    </xf>
    <xf numFmtId="0" fontId="7" fillId="3" borderId="10" xfId="0" applyNumberFormat="1" applyFont="1" applyFill="1" applyBorder="1" applyAlignment="1" applyProtection="1">
      <alignment horizontal="left" vertical="top" wrapText="1"/>
      <protection locked="0"/>
    </xf>
    <xf numFmtId="0" fontId="9" fillId="5" borderId="6" xfId="0" applyNumberFormat="1" applyFont="1" applyFill="1" applyBorder="1" applyAlignment="1" applyProtection="1">
      <alignment horizontal="left" vertical="center" wrapText="1"/>
      <protection locked="0"/>
    </xf>
    <xf numFmtId="0" fontId="9" fillId="5" borderId="3" xfId="0" applyNumberFormat="1" applyFont="1" applyFill="1" applyBorder="1" applyAlignment="1" applyProtection="1">
      <alignment horizontal="left" vertical="center" wrapText="1"/>
      <protection locked="0"/>
    </xf>
    <xf numFmtId="0" fontId="9" fillId="5" borderId="7" xfId="0" applyNumberFormat="1" applyFont="1" applyFill="1" applyBorder="1" applyAlignment="1" applyProtection="1">
      <alignment horizontal="left" vertical="center" wrapText="1"/>
      <protection locked="0"/>
    </xf>
    <xf numFmtId="0" fontId="6" fillId="4" borderId="5" xfId="0" applyNumberFormat="1" applyFont="1" applyFill="1" applyBorder="1" applyAlignment="1" applyProtection="1">
      <alignment horizontal="right" vertical="center"/>
      <protection locked="0"/>
    </xf>
    <xf numFmtId="0" fontId="6" fillId="4" borderId="10" xfId="0" applyNumberFormat="1" applyFont="1" applyFill="1" applyBorder="1" applyAlignment="1" applyProtection="1">
      <alignment horizontal="right" vertical="center"/>
      <protection locked="0"/>
    </xf>
    <xf numFmtId="0" fontId="6" fillId="3" borderId="5" xfId="0" applyNumberFormat="1" applyFont="1" applyFill="1" applyBorder="1" applyAlignment="1" applyProtection="1">
      <alignment horizontal="left" vertical="center" wrapText="1"/>
      <protection locked="0"/>
    </xf>
    <xf numFmtId="0" fontId="7" fillId="5" borderId="8" xfId="0" applyNumberFormat="1" applyFont="1" applyFill="1" applyBorder="1" applyAlignment="1" applyProtection="1">
      <alignment horizontal="left" vertical="center" wrapText="1"/>
      <protection locked="0"/>
    </xf>
    <xf numFmtId="0" fontId="7" fillId="5" borderId="9" xfId="0" applyNumberFormat="1" applyFont="1" applyFill="1" applyBorder="1" applyAlignment="1" applyProtection="1">
      <alignment horizontal="left" vertical="center" wrapText="1"/>
      <protection locked="0"/>
    </xf>
    <xf numFmtId="0" fontId="7" fillId="5" borderId="10" xfId="0" applyNumberFormat="1" applyFont="1" applyFill="1" applyBorder="1" applyAlignment="1" applyProtection="1">
      <alignment horizontal="left" vertical="center" wrapText="1"/>
      <protection locked="0"/>
    </xf>
  </cellXfs>
  <cellStyles count="1">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10"/>
  <sheetViews>
    <sheetView topLeftCell="B1" workbookViewId="0">
      <selection activeCell="B3" sqref="B3"/>
    </sheetView>
  </sheetViews>
  <sheetFormatPr defaultRowHeight="15" x14ac:dyDescent="0.25"/>
  <cols>
    <col min="2" max="2" width="255.28515625" customWidth="1"/>
  </cols>
  <sheetData>
    <row r="2" spans="2:6" ht="15.75" x14ac:dyDescent="0.25">
      <c r="B2" s="143" t="s">
        <v>169</v>
      </c>
      <c r="C2" s="143"/>
      <c r="D2" s="143"/>
      <c r="E2" s="143"/>
      <c r="F2" s="143"/>
    </row>
    <row r="3" spans="2:6" ht="15.75" x14ac:dyDescent="0.25">
      <c r="B3" s="135" t="s">
        <v>190</v>
      </c>
      <c r="C3" s="135"/>
      <c r="D3" s="135"/>
      <c r="E3" s="135"/>
      <c r="F3" s="135"/>
    </row>
    <row r="4" spans="2:6" ht="15.75" x14ac:dyDescent="0.25">
      <c r="B4" s="103" t="s">
        <v>183</v>
      </c>
      <c r="C4" s="103"/>
      <c r="D4" s="103"/>
      <c r="E4" s="103"/>
      <c r="F4" s="103"/>
    </row>
    <row r="5" spans="2:6" ht="15.75" x14ac:dyDescent="0.25">
      <c r="B5" s="109" t="s">
        <v>182</v>
      </c>
      <c r="C5" s="103"/>
      <c r="D5" s="103"/>
      <c r="E5" s="103"/>
      <c r="F5" s="103"/>
    </row>
    <row r="6" spans="2:6" ht="15.75" x14ac:dyDescent="0.25">
      <c r="B6" s="96" t="s">
        <v>189</v>
      </c>
      <c r="C6" s="96"/>
      <c r="D6" s="96"/>
      <c r="E6" s="96"/>
      <c r="F6" s="96"/>
    </row>
    <row r="7" spans="2:6" ht="15.75" x14ac:dyDescent="0.25">
      <c r="B7" s="144" t="s">
        <v>0</v>
      </c>
      <c r="C7" s="144"/>
      <c r="D7" s="144"/>
      <c r="E7" s="144"/>
      <c r="F7" s="144"/>
    </row>
    <row r="8" spans="2:6" ht="38.25" customHeight="1" x14ac:dyDescent="0.25">
      <c r="B8" s="143" t="s">
        <v>170</v>
      </c>
      <c r="C8" s="143"/>
      <c r="D8" s="143"/>
      <c r="E8" s="143"/>
      <c r="F8" s="143"/>
    </row>
    <row r="9" spans="2:6" ht="16.5" thickBot="1" x14ac:dyDescent="0.3">
      <c r="B9" s="142"/>
      <c r="C9" s="142"/>
      <c r="D9" s="142"/>
      <c r="E9" s="142"/>
      <c r="F9" s="142"/>
    </row>
    <row r="10" spans="2:6" ht="15.75" thickTop="1" x14ac:dyDescent="0.25">
      <c r="B10" s="111" t="s">
        <v>184</v>
      </c>
    </row>
  </sheetData>
  <mergeCells count="4">
    <mergeCell ref="B9:F9"/>
    <mergeCell ref="B2:F2"/>
    <mergeCell ref="B7:F7"/>
    <mergeCell ref="B8:F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94"/>
  <sheetViews>
    <sheetView topLeftCell="A43" zoomScale="90" zoomScaleNormal="90" workbookViewId="0">
      <selection activeCell="B50" sqref="B50:F50"/>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4" style="122" customWidth="1"/>
    <col min="8" max="8" width="15.42578125" style="122" customWidth="1"/>
    <col min="9" max="9" width="24.140625" style="122" customWidth="1"/>
    <col min="10" max="10" width="8.7109375" style="79" customWidth="1"/>
    <col min="11" max="11" width="30.28515625" style="79" customWidth="1"/>
    <col min="12" max="12" width="18.140625" style="79" hidden="1" customWidth="1"/>
    <col min="13" max="13" width="9.85546875" style="79" hidden="1" customWidth="1"/>
    <col min="14" max="14" width="3" style="37" hidden="1" customWidth="1"/>
    <col min="15" max="15" width="16.5703125" style="37" customWidth="1"/>
    <col min="16"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97"/>
      <c r="B6" s="97"/>
      <c r="C6" s="97" t="s">
        <v>179</v>
      </c>
      <c r="D6" s="85">
        <v>12</v>
      </c>
      <c r="E6" s="86"/>
      <c r="F6" s="9"/>
      <c r="G6" s="119"/>
      <c r="H6" s="119"/>
      <c r="I6" s="119"/>
      <c r="J6" s="80"/>
      <c r="K6" s="78"/>
      <c r="M6" s="79" t="s">
        <v>155</v>
      </c>
      <c r="N6" s="37">
        <v>5</v>
      </c>
    </row>
    <row r="7" spans="1:15" x14ac:dyDescent="0.25">
      <c r="A7" s="97"/>
      <c r="B7" s="97"/>
      <c r="C7" s="97"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51" x14ac:dyDescent="0.25">
      <c r="A9" s="98" t="s">
        <v>7</v>
      </c>
      <c r="B9" s="162" t="s">
        <v>8</v>
      </c>
      <c r="C9" s="162"/>
      <c r="D9" s="98" t="s">
        <v>9</v>
      </c>
      <c r="E9" s="98" t="s">
        <v>10</v>
      </c>
      <c r="F9" s="9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17"/>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69"/>
      <c r="C68" s="17" t="s">
        <v>54</v>
      </c>
      <c r="D68" s="172"/>
      <c r="E68" s="117"/>
      <c r="F68" s="156"/>
      <c r="G68" s="40">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17"/>
      <c r="F69" s="156"/>
      <c r="G69" s="40">
        <f>IFERROR(E69*F67,"")</f>
        <v>0</v>
      </c>
      <c r="H69" s="44">
        <f t="shared" si="5"/>
        <v>0</v>
      </c>
      <c r="I69" s="174"/>
      <c r="J69" s="95">
        <f t="shared" si="6"/>
        <v>0</v>
      </c>
      <c r="K69" s="24"/>
    </row>
    <row r="70" spans="1:11" ht="15.75" customHeight="1" x14ac:dyDescent="0.25">
      <c r="A70" s="176"/>
      <c r="B70" s="169"/>
      <c r="C70" s="17" t="s">
        <v>54</v>
      </c>
      <c r="D70" s="172"/>
      <c r="E70" s="117"/>
      <c r="F70" s="156"/>
      <c r="G70" s="40">
        <f>IFERROR(E70*F67,"")</f>
        <v>0</v>
      </c>
      <c r="H70" s="44">
        <f t="shared" si="5"/>
        <v>0</v>
      </c>
      <c r="I70" s="174"/>
      <c r="J70" s="95">
        <f t="shared" si="6"/>
        <v>0</v>
      </c>
      <c r="K70" s="24"/>
    </row>
    <row r="71" spans="1:11" ht="15.75" customHeight="1" x14ac:dyDescent="0.25">
      <c r="A71" s="177"/>
      <c r="B71" s="170"/>
      <c r="C71" s="17" t="s">
        <v>54</v>
      </c>
      <c r="D71" s="173"/>
      <c r="E71" s="117"/>
      <c r="F71" s="157"/>
      <c r="G71" s="40">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17"/>
      <c r="F73" s="156"/>
      <c r="G73" s="40" t="str">
        <f>IFERROR(E73*F72,"")</f>
        <v/>
      </c>
      <c r="H73" s="44" t="str">
        <f t="shared" si="5"/>
        <v/>
      </c>
      <c r="I73" s="174"/>
      <c r="J73" s="95">
        <f t="shared" si="6"/>
        <v>0</v>
      </c>
      <c r="K73" s="24"/>
    </row>
    <row r="74" spans="1:11" ht="15" customHeight="1" x14ac:dyDescent="0.25">
      <c r="A74" s="176"/>
      <c r="B74" s="169"/>
      <c r="C74" s="17" t="s">
        <v>54</v>
      </c>
      <c r="D74" s="172"/>
      <c r="E74" s="117"/>
      <c r="F74" s="156"/>
      <c r="G74" s="40" t="str">
        <f>IFERROR(E74*F72,"")</f>
        <v/>
      </c>
      <c r="H74" s="44" t="str">
        <f t="shared" si="5"/>
        <v/>
      </c>
      <c r="I74" s="174"/>
      <c r="J74" s="95">
        <f t="shared" si="6"/>
        <v>0</v>
      </c>
      <c r="K74" s="24"/>
    </row>
    <row r="75" spans="1:11" ht="15" customHeight="1" x14ac:dyDescent="0.25">
      <c r="A75" s="176"/>
      <c r="B75" s="169"/>
      <c r="C75" s="17" t="s">
        <v>54</v>
      </c>
      <c r="D75" s="172"/>
      <c r="E75" s="117"/>
      <c r="F75" s="156"/>
      <c r="G75" s="40" t="str">
        <f>IFERROR(E75*F72,"")</f>
        <v/>
      </c>
      <c r="H75" s="44" t="str">
        <f t="shared" si="5"/>
        <v/>
      </c>
      <c r="I75" s="174"/>
      <c r="J75" s="95">
        <f t="shared" si="6"/>
        <v>0</v>
      </c>
      <c r="K75" s="24"/>
    </row>
    <row r="76" spans="1:11" ht="15" customHeight="1" x14ac:dyDescent="0.25">
      <c r="A76" s="177"/>
      <c r="B76" s="170"/>
      <c r="C76" s="17" t="s">
        <v>54</v>
      </c>
      <c r="D76" s="173"/>
      <c r="E76" s="117"/>
      <c r="F76" s="157"/>
      <c r="G76" s="40"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17"/>
      <c r="F78" s="156"/>
      <c r="G78" s="40" t="str">
        <f>IFERROR(E78*F77,"")</f>
        <v/>
      </c>
      <c r="H78" s="44" t="str">
        <f t="shared" si="5"/>
        <v/>
      </c>
      <c r="I78" s="174"/>
      <c r="J78" s="95">
        <f t="shared" si="6"/>
        <v>0</v>
      </c>
      <c r="K78" s="24"/>
    </row>
    <row r="79" spans="1:11" x14ac:dyDescent="0.25">
      <c r="A79" s="176"/>
      <c r="B79" s="169"/>
      <c r="C79" s="17" t="s">
        <v>54</v>
      </c>
      <c r="D79" s="172"/>
      <c r="E79" s="117"/>
      <c r="F79" s="156"/>
      <c r="G79" s="40" t="str">
        <f>IFERROR(E79*F77,"")</f>
        <v/>
      </c>
      <c r="H79" s="44" t="str">
        <f t="shared" si="5"/>
        <v/>
      </c>
      <c r="I79" s="174"/>
      <c r="J79" s="95">
        <f t="shared" si="6"/>
        <v>0</v>
      </c>
      <c r="K79" s="24"/>
    </row>
    <row r="80" spans="1:11" x14ac:dyDescent="0.25">
      <c r="A80" s="176"/>
      <c r="B80" s="169"/>
      <c r="C80" s="17" t="s">
        <v>54</v>
      </c>
      <c r="D80" s="172"/>
      <c r="E80" s="117"/>
      <c r="F80" s="156"/>
      <c r="G80" s="40" t="str">
        <f>IFERROR(E80*F77,"")</f>
        <v/>
      </c>
      <c r="H80" s="44" t="str">
        <f t="shared" si="5"/>
        <v/>
      </c>
      <c r="I80" s="174"/>
      <c r="J80" s="95">
        <f t="shared" si="6"/>
        <v>0</v>
      </c>
      <c r="K80" s="24"/>
    </row>
    <row r="81" spans="1:11" x14ac:dyDescent="0.25">
      <c r="A81" s="177"/>
      <c r="B81" s="170"/>
      <c r="C81" s="17" t="s">
        <v>54</v>
      </c>
      <c r="D81" s="173"/>
      <c r="E81" s="117"/>
      <c r="F81" s="157"/>
      <c r="G81" s="40"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17"/>
      <c r="F83" s="156"/>
      <c r="G83" s="40" t="str">
        <f>IFERROR(E83*F82,"")</f>
        <v/>
      </c>
      <c r="H83" s="44" t="str">
        <f t="shared" si="5"/>
        <v/>
      </c>
      <c r="I83" s="174"/>
      <c r="J83" s="95">
        <f t="shared" si="6"/>
        <v>0</v>
      </c>
      <c r="K83" s="24"/>
    </row>
    <row r="84" spans="1:11" x14ac:dyDescent="0.25">
      <c r="A84" s="176"/>
      <c r="B84" s="169"/>
      <c r="C84" s="17" t="s">
        <v>54</v>
      </c>
      <c r="D84" s="172"/>
      <c r="E84" s="117"/>
      <c r="F84" s="156"/>
      <c r="G84" s="40" t="str">
        <f>IFERROR(E84*F82,"")</f>
        <v/>
      </c>
      <c r="H84" s="44" t="str">
        <f t="shared" si="5"/>
        <v/>
      </c>
      <c r="I84" s="174"/>
      <c r="J84" s="95">
        <f t="shared" si="6"/>
        <v>0</v>
      </c>
      <c r="K84" s="24"/>
    </row>
    <row r="85" spans="1:11" x14ac:dyDescent="0.25">
      <c r="A85" s="176"/>
      <c r="B85" s="169"/>
      <c r="C85" s="17" t="s">
        <v>54</v>
      </c>
      <c r="D85" s="172"/>
      <c r="E85" s="117"/>
      <c r="F85" s="156"/>
      <c r="G85" s="40" t="str">
        <f>IFERROR(E85*F82,"")</f>
        <v/>
      </c>
      <c r="H85" s="44" t="str">
        <f t="shared" si="5"/>
        <v/>
      </c>
      <c r="I85" s="174"/>
      <c r="J85" s="95">
        <f t="shared" si="6"/>
        <v>0</v>
      </c>
      <c r="K85" s="24"/>
    </row>
    <row r="86" spans="1:11" x14ac:dyDescent="0.25">
      <c r="A86" s="177"/>
      <c r="B86" s="170"/>
      <c r="C86" s="17" t="s">
        <v>54</v>
      </c>
      <c r="D86" s="173"/>
      <c r="E86" s="117"/>
      <c r="F86" s="157"/>
      <c r="G86" s="40"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17"/>
      <c r="F88" s="156"/>
      <c r="G88" s="40" t="str">
        <f>IFERROR(E88*F87,"")</f>
        <v/>
      </c>
      <c r="H88" s="44" t="str">
        <f t="shared" si="5"/>
        <v/>
      </c>
      <c r="I88" s="174"/>
      <c r="J88" s="95">
        <f t="shared" si="6"/>
        <v>0</v>
      </c>
      <c r="K88" s="24"/>
    </row>
    <row r="89" spans="1:11" x14ac:dyDescent="0.25">
      <c r="A89" s="176"/>
      <c r="B89" s="169"/>
      <c r="C89" s="17" t="s">
        <v>54</v>
      </c>
      <c r="D89" s="172"/>
      <c r="E89" s="117"/>
      <c r="F89" s="156"/>
      <c r="G89" s="40" t="str">
        <f>IFERROR(E89*F87,"")</f>
        <v/>
      </c>
      <c r="H89" s="44" t="str">
        <f t="shared" si="5"/>
        <v/>
      </c>
      <c r="I89" s="174"/>
      <c r="J89" s="95">
        <f t="shared" si="6"/>
        <v>0</v>
      </c>
      <c r="K89" s="24"/>
    </row>
    <row r="90" spans="1:11" x14ac:dyDescent="0.25">
      <c r="A90" s="176"/>
      <c r="B90" s="169"/>
      <c r="C90" s="17" t="s">
        <v>54</v>
      </c>
      <c r="D90" s="172"/>
      <c r="E90" s="117"/>
      <c r="F90" s="156"/>
      <c r="G90" s="40" t="str">
        <f>IFERROR(E90*F87,"")</f>
        <v/>
      </c>
      <c r="H90" s="44" t="str">
        <f t="shared" si="5"/>
        <v/>
      </c>
      <c r="I90" s="174"/>
      <c r="J90" s="95">
        <f t="shared" si="6"/>
        <v>0</v>
      </c>
      <c r="K90" s="24"/>
    </row>
    <row r="91" spans="1:11" x14ac:dyDescent="0.25">
      <c r="A91" s="177"/>
      <c r="B91" s="170"/>
      <c r="C91" s="17" t="s">
        <v>54</v>
      </c>
      <c r="D91" s="173"/>
      <c r="E91" s="117"/>
      <c r="F91" s="157"/>
      <c r="G91" s="40"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17"/>
      <c r="F93" s="156"/>
      <c r="G93" s="40" t="str">
        <f>IFERROR(E93*F92,"")</f>
        <v/>
      </c>
      <c r="H93" s="44" t="str">
        <f t="shared" si="5"/>
        <v/>
      </c>
      <c r="I93" s="174"/>
      <c r="J93" s="95">
        <f t="shared" si="6"/>
        <v>0</v>
      </c>
      <c r="K93" s="24"/>
    </row>
    <row r="94" spans="1:11" x14ac:dyDescent="0.25">
      <c r="A94" s="176"/>
      <c r="B94" s="169"/>
      <c r="C94" s="17" t="s">
        <v>54</v>
      </c>
      <c r="D94" s="172"/>
      <c r="E94" s="117"/>
      <c r="F94" s="156"/>
      <c r="G94" s="40" t="str">
        <f>IFERROR(E94*F92,"")</f>
        <v/>
      </c>
      <c r="H94" s="44" t="str">
        <f t="shared" si="5"/>
        <v/>
      </c>
      <c r="I94" s="174"/>
      <c r="J94" s="95">
        <f t="shared" si="6"/>
        <v>0</v>
      </c>
      <c r="K94" s="24"/>
    </row>
    <row r="95" spans="1:11" x14ac:dyDescent="0.25">
      <c r="A95" s="176"/>
      <c r="B95" s="169"/>
      <c r="C95" s="17" t="s">
        <v>54</v>
      </c>
      <c r="D95" s="172"/>
      <c r="E95" s="117"/>
      <c r="F95" s="156"/>
      <c r="G95" s="40" t="str">
        <f>IFERROR(E95*F92,"")</f>
        <v/>
      </c>
      <c r="H95" s="44" t="str">
        <f t="shared" si="5"/>
        <v/>
      </c>
      <c r="I95" s="174"/>
      <c r="J95" s="95">
        <f t="shared" si="6"/>
        <v>0</v>
      </c>
      <c r="K95" s="24"/>
    </row>
    <row r="96" spans="1:11" x14ac:dyDescent="0.25">
      <c r="A96" s="177"/>
      <c r="B96" s="170"/>
      <c r="C96" s="17" t="s">
        <v>54</v>
      </c>
      <c r="D96" s="173"/>
      <c r="E96" s="117"/>
      <c r="F96" s="157"/>
      <c r="G96" s="40"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17"/>
      <c r="F98" s="156"/>
      <c r="G98" s="40" t="str">
        <f>IFERROR(E98*F97,"")</f>
        <v/>
      </c>
      <c r="H98" s="44" t="str">
        <f t="shared" si="5"/>
        <v/>
      </c>
      <c r="I98" s="174"/>
      <c r="J98" s="95">
        <f t="shared" si="6"/>
        <v>0</v>
      </c>
      <c r="K98" s="24"/>
    </row>
    <row r="99" spans="1:11" x14ac:dyDescent="0.25">
      <c r="A99" s="176"/>
      <c r="B99" s="169"/>
      <c r="C99" s="17" t="s">
        <v>54</v>
      </c>
      <c r="D99" s="172"/>
      <c r="E99" s="117"/>
      <c r="F99" s="156"/>
      <c r="G99" s="40" t="str">
        <f>IFERROR(E99*F97,"")</f>
        <v/>
      </c>
      <c r="H99" s="44" t="str">
        <f t="shared" si="5"/>
        <v/>
      </c>
      <c r="I99" s="174"/>
      <c r="J99" s="95">
        <f t="shared" si="6"/>
        <v>0</v>
      </c>
      <c r="K99" s="24"/>
    </row>
    <row r="100" spans="1:11" x14ac:dyDescent="0.25">
      <c r="A100" s="176"/>
      <c r="B100" s="169"/>
      <c r="C100" s="17" t="s">
        <v>54</v>
      </c>
      <c r="D100" s="172"/>
      <c r="E100" s="117"/>
      <c r="F100" s="156"/>
      <c r="G100" s="40" t="str">
        <f>IFERROR(E100*F97,"")</f>
        <v/>
      </c>
      <c r="H100" s="44" t="str">
        <f t="shared" si="5"/>
        <v/>
      </c>
      <c r="I100" s="174"/>
      <c r="J100" s="95">
        <f t="shared" si="6"/>
        <v>0</v>
      </c>
      <c r="K100" s="24"/>
    </row>
    <row r="101" spans="1:11" x14ac:dyDescent="0.25">
      <c r="A101" s="177"/>
      <c r="B101" s="170"/>
      <c r="C101" s="17" t="s">
        <v>54</v>
      </c>
      <c r="D101" s="173"/>
      <c r="E101" s="117"/>
      <c r="F101" s="157"/>
      <c r="G101" s="40"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17"/>
      <c r="F103" s="156"/>
      <c r="G103" s="40" t="str">
        <f>IFERROR(E103*F102,"")</f>
        <v/>
      </c>
      <c r="H103" s="44" t="str">
        <f t="shared" si="5"/>
        <v/>
      </c>
      <c r="I103" s="174"/>
      <c r="J103" s="95">
        <f t="shared" si="6"/>
        <v>0</v>
      </c>
      <c r="K103" s="24"/>
    </row>
    <row r="104" spans="1:11" x14ac:dyDescent="0.25">
      <c r="A104" s="176"/>
      <c r="B104" s="169"/>
      <c r="C104" s="17" t="s">
        <v>54</v>
      </c>
      <c r="D104" s="172"/>
      <c r="E104" s="117"/>
      <c r="F104" s="156"/>
      <c r="G104" s="40" t="str">
        <f>IFERROR(E104*F102,"")</f>
        <v/>
      </c>
      <c r="H104" s="44" t="str">
        <f t="shared" si="5"/>
        <v/>
      </c>
      <c r="I104" s="174"/>
      <c r="J104" s="95">
        <f t="shared" si="6"/>
        <v>0</v>
      </c>
      <c r="K104" s="24"/>
    </row>
    <row r="105" spans="1:11" x14ac:dyDescent="0.25">
      <c r="A105" s="176"/>
      <c r="B105" s="169"/>
      <c r="C105" s="17" t="s">
        <v>54</v>
      </c>
      <c r="D105" s="172"/>
      <c r="E105" s="117"/>
      <c r="F105" s="156"/>
      <c r="G105" s="40" t="str">
        <f>IFERROR(E105*F102,"")</f>
        <v/>
      </c>
      <c r="H105" s="44" t="str">
        <f t="shared" si="5"/>
        <v/>
      </c>
      <c r="I105" s="174"/>
      <c r="J105" s="95">
        <f t="shared" si="6"/>
        <v>0</v>
      </c>
      <c r="K105" s="24"/>
    </row>
    <row r="106" spans="1:11" x14ac:dyDescent="0.25">
      <c r="A106" s="177"/>
      <c r="B106" s="170"/>
      <c r="C106" s="17" t="s">
        <v>54</v>
      </c>
      <c r="D106" s="173"/>
      <c r="E106" s="117"/>
      <c r="F106" s="157"/>
      <c r="G106" s="40"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17"/>
      <c r="F108" s="156"/>
      <c r="G108" s="40" t="str">
        <f>IFERROR(E108*F107,"")</f>
        <v/>
      </c>
      <c r="H108" s="44" t="str">
        <f t="shared" si="5"/>
        <v/>
      </c>
      <c r="I108" s="174"/>
      <c r="J108" s="95">
        <f t="shared" si="6"/>
        <v>0</v>
      </c>
      <c r="K108" s="24"/>
    </row>
    <row r="109" spans="1:11" x14ac:dyDescent="0.25">
      <c r="A109" s="176"/>
      <c r="B109" s="169"/>
      <c r="C109" s="17" t="s">
        <v>54</v>
      </c>
      <c r="D109" s="172"/>
      <c r="E109" s="117"/>
      <c r="F109" s="156"/>
      <c r="G109" s="40" t="str">
        <f>IFERROR(E109*F107,"")</f>
        <v/>
      </c>
      <c r="H109" s="44" t="str">
        <f t="shared" si="5"/>
        <v/>
      </c>
      <c r="I109" s="174"/>
      <c r="J109" s="95">
        <f t="shared" si="6"/>
        <v>0</v>
      </c>
      <c r="K109" s="24"/>
    </row>
    <row r="110" spans="1:11" x14ac:dyDescent="0.25">
      <c r="A110" s="176"/>
      <c r="B110" s="169"/>
      <c r="C110" s="17" t="s">
        <v>54</v>
      </c>
      <c r="D110" s="172"/>
      <c r="E110" s="117"/>
      <c r="F110" s="156"/>
      <c r="G110" s="40" t="str">
        <f>IFERROR(E110*F107,"")</f>
        <v/>
      </c>
      <c r="H110" s="44" t="str">
        <f t="shared" si="5"/>
        <v/>
      </c>
      <c r="I110" s="174"/>
      <c r="J110" s="95">
        <f t="shared" si="6"/>
        <v>0</v>
      </c>
      <c r="K110" s="24"/>
    </row>
    <row r="111" spans="1:11" x14ac:dyDescent="0.25">
      <c r="A111" s="177"/>
      <c r="B111" s="170"/>
      <c r="C111" s="17" t="s">
        <v>54</v>
      </c>
      <c r="D111" s="173"/>
      <c r="E111" s="117"/>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17"/>
      <c r="F113" s="156"/>
      <c r="G113" s="40" t="str">
        <f>IFERROR(E113*F112,"")</f>
        <v/>
      </c>
      <c r="H113" s="44" t="str">
        <f t="shared" si="5"/>
        <v/>
      </c>
      <c r="I113" s="174"/>
      <c r="J113" s="95">
        <f t="shared" si="6"/>
        <v>0</v>
      </c>
      <c r="K113" s="24"/>
    </row>
    <row r="114" spans="1:13" x14ac:dyDescent="0.25">
      <c r="A114" s="176"/>
      <c r="B114" s="169"/>
      <c r="C114" s="17" t="s">
        <v>54</v>
      </c>
      <c r="D114" s="172"/>
      <c r="E114" s="117"/>
      <c r="F114" s="156"/>
      <c r="G114" s="40" t="str">
        <f>IFERROR(E114*F112,"")</f>
        <v/>
      </c>
      <c r="H114" s="44" t="str">
        <f t="shared" si="5"/>
        <v/>
      </c>
      <c r="I114" s="174"/>
      <c r="J114" s="95">
        <f t="shared" si="6"/>
        <v>0</v>
      </c>
      <c r="K114" s="24"/>
    </row>
    <row r="115" spans="1:13" x14ac:dyDescent="0.25">
      <c r="A115" s="176"/>
      <c r="B115" s="169"/>
      <c r="C115" s="17" t="s">
        <v>54</v>
      </c>
      <c r="D115" s="172"/>
      <c r="E115" s="117"/>
      <c r="F115" s="156"/>
      <c r="G115" s="40" t="str">
        <f>IFERROR(E115*F112,"")</f>
        <v/>
      </c>
      <c r="H115" s="44" t="str">
        <f t="shared" si="5"/>
        <v/>
      </c>
      <c r="I115" s="174"/>
      <c r="J115" s="95">
        <f t="shared" si="6"/>
        <v>0</v>
      </c>
      <c r="K115" s="24"/>
    </row>
    <row r="116" spans="1:13" x14ac:dyDescent="0.25">
      <c r="A116" s="177"/>
      <c r="B116" s="170"/>
      <c r="C116" s="17" t="s">
        <v>54</v>
      </c>
      <c r="D116" s="173"/>
      <c r="E116" s="117"/>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38.25" x14ac:dyDescent="0.25">
      <c r="A188" s="22" t="s">
        <v>51</v>
      </c>
      <c r="B188" s="178" t="s">
        <v>85</v>
      </c>
      <c r="C188" s="178"/>
      <c r="D188" s="178"/>
      <c r="E188" s="178"/>
      <c r="F188" s="179"/>
      <c r="G188" s="8">
        <f>SUM(G189:G193)</f>
        <v>0</v>
      </c>
      <c r="H188" s="8">
        <f>SUM(H189:H193)</f>
        <v>0</v>
      </c>
      <c r="I188" s="130"/>
      <c r="J188" s="82"/>
      <c r="K188" s="87" t="s">
        <v>68</v>
      </c>
      <c r="L188" s="87" t="s">
        <v>177</v>
      </c>
    </row>
    <row r="189" spans="1:12" ht="25.5" x14ac:dyDescent="0.25">
      <c r="A189" s="18" t="s">
        <v>53</v>
      </c>
      <c r="B189" s="163" t="s">
        <v>69</v>
      </c>
      <c r="C189" s="163"/>
      <c r="D189" s="32" t="s">
        <v>70</v>
      </c>
      <c r="E189" s="88"/>
      <c r="F189" s="90"/>
      <c r="G189" s="89">
        <f>E189*K189*L189/100</f>
        <v>0</v>
      </c>
      <c r="H189" s="40">
        <f>ROUND(G189*$D$7,2)</f>
        <v>0</v>
      </c>
      <c r="I189" s="19"/>
      <c r="J189" s="82"/>
      <c r="K189" s="47"/>
      <c r="L189" s="47"/>
    </row>
    <row r="190" spans="1:12" ht="25.5"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25.5" x14ac:dyDescent="0.25">
      <c r="A191" s="18" t="s">
        <v>57</v>
      </c>
      <c r="B191" s="163" t="s">
        <v>69</v>
      </c>
      <c r="C191" s="163"/>
      <c r="D191" s="32" t="s">
        <v>70</v>
      </c>
      <c r="E191" s="88"/>
      <c r="F191" s="91"/>
      <c r="G191" s="89">
        <f>E191*K191*L191/100</f>
        <v>0</v>
      </c>
      <c r="H191" s="40">
        <f t="shared" si="27"/>
        <v>0</v>
      </c>
      <c r="I191" s="19"/>
      <c r="J191" s="82"/>
      <c r="K191" s="47"/>
      <c r="L191" s="47"/>
    </row>
    <row r="192" spans="1:12" ht="25.5" x14ac:dyDescent="0.25">
      <c r="A192" s="18" t="s">
        <v>58</v>
      </c>
      <c r="B192" s="163" t="s">
        <v>69</v>
      </c>
      <c r="C192" s="163"/>
      <c r="D192" s="32" t="s">
        <v>70</v>
      </c>
      <c r="E192" s="88"/>
      <c r="F192" s="91"/>
      <c r="G192" s="89">
        <f>E192*K192*L192/100</f>
        <v>0</v>
      </c>
      <c r="H192" s="40">
        <f t="shared" si="27"/>
        <v>0</v>
      </c>
      <c r="I192" s="19"/>
      <c r="J192" s="82"/>
      <c r="K192" s="47"/>
      <c r="L192" s="47"/>
    </row>
    <row r="193" spans="1:12" ht="25.5"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7WU2hX7OD2HqE5iur4XlU9ouyUadZHziyai6EoMG/bvq3S7AE1Le3aiab3Jwkb3/4a2SyTq9Xtk8gUPQvtHz9Q==" saltValue="rT76tTQ8mKyaehNS9Jfapw=="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94"/>
  <sheetViews>
    <sheetView topLeftCell="A25" zoomScale="90" zoomScaleNormal="90" workbookViewId="0">
      <selection activeCell="B50" sqref="B50:F50"/>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6.28515625" style="122" customWidth="1"/>
    <col min="8" max="8" width="17.28515625" style="122" customWidth="1"/>
    <col min="9" max="9" width="24.140625" style="122" customWidth="1"/>
    <col min="10" max="10" width="8.7109375" style="79" customWidth="1"/>
    <col min="11" max="11" width="31.140625" style="79" customWidth="1"/>
    <col min="12" max="12" width="18.140625" style="79" hidden="1" customWidth="1"/>
    <col min="13" max="13" width="9.85546875" style="79" hidden="1" customWidth="1"/>
    <col min="14" max="14" width="3" style="37" hidden="1" customWidth="1"/>
    <col min="15" max="15" width="12.7109375" style="37" customWidth="1"/>
    <col min="16"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97"/>
      <c r="B6" s="97"/>
      <c r="C6" s="97" t="s">
        <v>179</v>
      </c>
      <c r="D6" s="85">
        <v>1</v>
      </c>
      <c r="E6" s="86"/>
      <c r="F6" s="9"/>
      <c r="G6" s="119"/>
      <c r="H6" s="119"/>
      <c r="I6" s="119"/>
      <c r="J6" s="80"/>
      <c r="K6" s="78"/>
      <c r="M6" s="79" t="s">
        <v>155</v>
      </c>
      <c r="N6" s="37">
        <v>5</v>
      </c>
    </row>
    <row r="7" spans="1:15" x14ac:dyDescent="0.25">
      <c r="A7" s="97"/>
      <c r="B7" s="97"/>
      <c r="C7" s="97"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38.25" x14ac:dyDescent="0.25">
      <c r="A9" s="98" t="s">
        <v>7</v>
      </c>
      <c r="B9" s="162" t="s">
        <v>8</v>
      </c>
      <c r="C9" s="162"/>
      <c r="D9" s="98" t="s">
        <v>9</v>
      </c>
      <c r="E9" s="98" t="s">
        <v>10</v>
      </c>
      <c r="F9" s="9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17"/>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69"/>
      <c r="C68" s="17" t="s">
        <v>54</v>
      </c>
      <c r="D68" s="172"/>
      <c r="E68" s="117"/>
      <c r="F68" s="156"/>
      <c r="G68" s="40">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17"/>
      <c r="F69" s="156"/>
      <c r="G69" s="40">
        <f>IFERROR(E69*F67,"")</f>
        <v>0</v>
      </c>
      <c r="H69" s="44">
        <f t="shared" si="5"/>
        <v>0</v>
      </c>
      <c r="I69" s="174"/>
      <c r="J69" s="95">
        <f t="shared" si="6"/>
        <v>0</v>
      </c>
      <c r="K69" s="24"/>
    </row>
    <row r="70" spans="1:11" ht="15.75" customHeight="1" x14ac:dyDescent="0.25">
      <c r="A70" s="176"/>
      <c r="B70" s="169"/>
      <c r="C70" s="17" t="s">
        <v>54</v>
      </c>
      <c r="D70" s="172"/>
      <c r="E70" s="117"/>
      <c r="F70" s="156"/>
      <c r="G70" s="40">
        <f>IFERROR(E70*F67,"")</f>
        <v>0</v>
      </c>
      <c r="H70" s="44">
        <f t="shared" si="5"/>
        <v>0</v>
      </c>
      <c r="I70" s="174"/>
      <c r="J70" s="95">
        <f t="shared" si="6"/>
        <v>0</v>
      </c>
      <c r="K70" s="24"/>
    </row>
    <row r="71" spans="1:11" ht="15.75" customHeight="1" x14ac:dyDescent="0.25">
      <c r="A71" s="177"/>
      <c r="B71" s="170"/>
      <c r="C71" s="17" t="s">
        <v>54</v>
      </c>
      <c r="D71" s="173"/>
      <c r="E71" s="117"/>
      <c r="F71" s="157"/>
      <c r="G71" s="40">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17"/>
      <c r="F73" s="156"/>
      <c r="G73" s="40" t="str">
        <f>IFERROR(E73*F72,"")</f>
        <v/>
      </c>
      <c r="H73" s="44" t="str">
        <f t="shared" si="5"/>
        <v/>
      </c>
      <c r="I73" s="174"/>
      <c r="J73" s="95">
        <f t="shared" si="6"/>
        <v>0</v>
      </c>
      <c r="K73" s="24"/>
    </row>
    <row r="74" spans="1:11" ht="15" customHeight="1" x14ac:dyDescent="0.25">
      <c r="A74" s="176"/>
      <c r="B74" s="169"/>
      <c r="C74" s="17" t="s">
        <v>54</v>
      </c>
      <c r="D74" s="172"/>
      <c r="E74" s="117"/>
      <c r="F74" s="156"/>
      <c r="G74" s="40" t="str">
        <f>IFERROR(E74*F72,"")</f>
        <v/>
      </c>
      <c r="H74" s="44" t="str">
        <f t="shared" si="5"/>
        <v/>
      </c>
      <c r="I74" s="174"/>
      <c r="J74" s="95">
        <f t="shared" si="6"/>
        <v>0</v>
      </c>
      <c r="K74" s="24"/>
    </row>
    <row r="75" spans="1:11" ht="15" customHeight="1" x14ac:dyDescent="0.25">
      <c r="A75" s="176"/>
      <c r="B75" s="169"/>
      <c r="C75" s="17" t="s">
        <v>54</v>
      </c>
      <c r="D75" s="172"/>
      <c r="E75" s="117"/>
      <c r="F75" s="156"/>
      <c r="G75" s="40" t="str">
        <f>IFERROR(E75*F72,"")</f>
        <v/>
      </c>
      <c r="H75" s="44" t="str">
        <f t="shared" si="5"/>
        <v/>
      </c>
      <c r="I75" s="174"/>
      <c r="J75" s="95">
        <f t="shared" si="6"/>
        <v>0</v>
      </c>
      <c r="K75" s="24"/>
    </row>
    <row r="76" spans="1:11" ht="15" customHeight="1" x14ac:dyDescent="0.25">
      <c r="A76" s="177"/>
      <c r="B76" s="170"/>
      <c r="C76" s="17" t="s">
        <v>54</v>
      </c>
      <c r="D76" s="173"/>
      <c r="E76" s="117"/>
      <c r="F76" s="157"/>
      <c r="G76" s="40"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17"/>
      <c r="F78" s="156"/>
      <c r="G78" s="40" t="str">
        <f>IFERROR(E78*F77,"")</f>
        <v/>
      </c>
      <c r="H78" s="44" t="str">
        <f t="shared" si="5"/>
        <v/>
      </c>
      <c r="I78" s="174"/>
      <c r="J78" s="95">
        <f t="shared" si="6"/>
        <v>0</v>
      </c>
      <c r="K78" s="24"/>
    </row>
    <row r="79" spans="1:11" x14ac:dyDescent="0.25">
      <c r="A79" s="176"/>
      <c r="B79" s="169"/>
      <c r="C79" s="17" t="s">
        <v>54</v>
      </c>
      <c r="D79" s="172"/>
      <c r="E79" s="117"/>
      <c r="F79" s="156"/>
      <c r="G79" s="40" t="str">
        <f>IFERROR(E79*F77,"")</f>
        <v/>
      </c>
      <c r="H79" s="44" t="str">
        <f t="shared" si="5"/>
        <v/>
      </c>
      <c r="I79" s="174"/>
      <c r="J79" s="95">
        <f t="shared" si="6"/>
        <v>0</v>
      </c>
      <c r="K79" s="24"/>
    </row>
    <row r="80" spans="1:11" x14ac:dyDescent="0.25">
      <c r="A80" s="176"/>
      <c r="B80" s="169"/>
      <c r="C80" s="17" t="s">
        <v>54</v>
      </c>
      <c r="D80" s="172"/>
      <c r="E80" s="117"/>
      <c r="F80" s="156"/>
      <c r="G80" s="40" t="str">
        <f>IFERROR(E80*F77,"")</f>
        <v/>
      </c>
      <c r="H80" s="44" t="str">
        <f t="shared" si="5"/>
        <v/>
      </c>
      <c r="I80" s="174"/>
      <c r="J80" s="95">
        <f t="shared" si="6"/>
        <v>0</v>
      </c>
      <c r="K80" s="24"/>
    </row>
    <row r="81" spans="1:11" x14ac:dyDescent="0.25">
      <c r="A81" s="177"/>
      <c r="B81" s="170"/>
      <c r="C81" s="17" t="s">
        <v>54</v>
      </c>
      <c r="D81" s="173"/>
      <c r="E81" s="117"/>
      <c r="F81" s="157"/>
      <c r="G81" s="40"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17"/>
      <c r="F83" s="156"/>
      <c r="G83" s="40" t="str">
        <f>IFERROR(E83*F82,"")</f>
        <v/>
      </c>
      <c r="H83" s="44" t="str">
        <f t="shared" si="5"/>
        <v/>
      </c>
      <c r="I83" s="174"/>
      <c r="J83" s="95">
        <f t="shared" si="6"/>
        <v>0</v>
      </c>
      <c r="K83" s="24"/>
    </row>
    <row r="84" spans="1:11" x14ac:dyDescent="0.25">
      <c r="A84" s="176"/>
      <c r="B84" s="169"/>
      <c r="C84" s="17" t="s">
        <v>54</v>
      </c>
      <c r="D84" s="172"/>
      <c r="E84" s="117"/>
      <c r="F84" s="156"/>
      <c r="G84" s="40" t="str">
        <f>IFERROR(E84*F82,"")</f>
        <v/>
      </c>
      <c r="H84" s="44" t="str">
        <f t="shared" si="5"/>
        <v/>
      </c>
      <c r="I84" s="174"/>
      <c r="J84" s="95">
        <f t="shared" si="6"/>
        <v>0</v>
      </c>
      <c r="K84" s="24"/>
    </row>
    <row r="85" spans="1:11" x14ac:dyDescent="0.25">
      <c r="A85" s="176"/>
      <c r="B85" s="169"/>
      <c r="C85" s="17" t="s">
        <v>54</v>
      </c>
      <c r="D85" s="172"/>
      <c r="E85" s="117"/>
      <c r="F85" s="156"/>
      <c r="G85" s="40" t="str">
        <f>IFERROR(E85*F82,"")</f>
        <v/>
      </c>
      <c r="H85" s="44" t="str">
        <f t="shared" si="5"/>
        <v/>
      </c>
      <c r="I85" s="174"/>
      <c r="J85" s="95">
        <f t="shared" si="6"/>
        <v>0</v>
      </c>
      <c r="K85" s="24"/>
    </row>
    <row r="86" spans="1:11" x14ac:dyDescent="0.25">
      <c r="A86" s="177"/>
      <c r="B86" s="170"/>
      <c r="C86" s="17" t="s">
        <v>54</v>
      </c>
      <c r="D86" s="173"/>
      <c r="E86" s="117"/>
      <c r="F86" s="157"/>
      <c r="G86" s="40"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17"/>
      <c r="F88" s="156"/>
      <c r="G88" s="40" t="str">
        <f>IFERROR(E88*F87,"")</f>
        <v/>
      </c>
      <c r="H88" s="44" t="str">
        <f t="shared" si="5"/>
        <v/>
      </c>
      <c r="I88" s="174"/>
      <c r="J88" s="95">
        <f t="shared" si="6"/>
        <v>0</v>
      </c>
      <c r="K88" s="24"/>
    </row>
    <row r="89" spans="1:11" x14ac:dyDescent="0.25">
      <c r="A89" s="176"/>
      <c r="B89" s="169"/>
      <c r="C89" s="17" t="s">
        <v>54</v>
      </c>
      <c r="D89" s="172"/>
      <c r="E89" s="117"/>
      <c r="F89" s="156"/>
      <c r="G89" s="40" t="str">
        <f>IFERROR(E89*F87,"")</f>
        <v/>
      </c>
      <c r="H89" s="44" t="str">
        <f t="shared" si="5"/>
        <v/>
      </c>
      <c r="I89" s="174"/>
      <c r="J89" s="95">
        <f t="shared" si="6"/>
        <v>0</v>
      </c>
      <c r="K89" s="24"/>
    </row>
    <row r="90" spans="1:11" x14ac:dyDescent="0.25">
      <c r="A90" s="176"/>
      <c r="B90" s="169"/>
      <c r="C90" s="17" t="s">
        <v>54</v>
      </c>
      <c r="D90" s="172"/>
      <c r="E90" s="117"/>
      <c r="F90" s="156"/>
      <c r="G90" s="40" t="str">
        <f>IFERROR(E90*F87,"")</f>
        <v/>
      </c>
      <c r="H90" s="44" t="str">
        <f t="shared" si="5"/>
        <v/>
      </c>
      <c r="I90" s="174"/>
      <c r="J90" s="95">
        <f t="shared" si="6"/>
        <v>0</v>
      </c>
      <c r="K90" s="24"/>
    </row>
    <row r="91" spans="1:11" x14ac:dyDescent="0.25">
      <c r="A91" s="177"/>
      <c r="B91" s="170"/>
      <c r="C91" s="17" t="s">
        <v>54</v>
      </c>
      <c r="D91" s="173"/>
      <c r="E91" s="117"/>
      <c r="F91" s="157"/>
      <c r="G91" s="40"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17"/>
      <c r="F93" s="156"/>
      <c r="G93" s="40" t="str">
        <f>IFERROR(E93*F92,"")</f>
        <v/>
      </c>
      <c r="H93" s="44" t="str">
        <f t="shared" si="5"/>
        <v/>
      </c>
      <c r="I93" s="174"/>
      <c r="J93" s="95">
        <f t="shared" si="6"/>
        <v>0</v>
      </c>
      <c r="K93" s="24"/>
    </row>
    <row r="94" spans="1:11" x14ac:dyDescent="0.25">
      <c r="A94" s="176"/>
      <c r="B94" s="169"/>
      <c r="C94" s="17" t="s">
        <v>54</v>
      </c>
      <c r="D94" s="172"/>
      <c r="E94" s="117"/>
      <c r="F94" s="156"/>
      <c r="G94" s="40" t="str">
        <f>IFERROR(E94*F92,"")</f>
        <v/>
      </c>
      <c r="H94" s="44" t="str">
        <f t="shared" si="5"/>
        <v/>
      </c>
      <c r="I94" s="174"/>
      <c r="J94" s="95">
        <f t="shared" si="6"/>
        <v>0</v>
      </c>
      <c r="K94" s="24"/>
    </row>
    <row r="95" spans="1:11" x14ac:dyDescent="0.25">
      <c r="A95" s="176"/>
      <c r="B95" s="169"/>
      <c r="C95" s="17" t="s">
        <v>54</v>
      </c>
      <c r="D95" s="172"/>
      <c r="E95" s="117"/>
      <c r="F95" s="156"/>
      <c r="G95" s="40" t="str">
        <f>IFERROR(E95*F92,"")</f>
        <v/>
      </c>
      <c r="H95" s="44" t="str">
        <f t="shared" si="5"/>
        <v/>
      </c>
      <c r="I95" s="174"/>
      <c r="J95" s="95">
        <f t="shared" si="6"/>
        <v>0</v>
      </c>
      <c r="K95" s="24"/>
    </row>
    <row r="96" spans="1:11" x14ac:dyDescent="0.25">
      <c r="A96" s="177"/>
      <c r="B96" s="170"/>
      <c r="C96" s="17" t="s">
        <v>54</v>
      </c>
      <c r="D96" s="173"/>
      <c r="E96" s="117"/>
      <c r="F96" s="157"/>
      <c r="G96" s="40"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17"/>
      <c r="F98" s="156"/>
      <c r="G98" s="40" t="str">
        <f>IFERROR(E98*F97,"")</f>
        <v/>
      </c>
      <c r="H98" s="44" t="str">
        <f t="shared" si="5"/>
        <v/>
      </c>
      <c r="I98" s="174"/>
      <c r="J98" s="95">
        <f t="shared" si="6"/>
        <v>0</v>
      </c>
      <c r="K98" s="24"/>
    </row>
    <row r="99" spans="1:11" x14ac:dyDescent="0.25">
      <c r="A99" s="176"/>
      <c r="B99" s="169"/>
      <c r="C99" s="17" t="s">
        <v>54</v>
      </c>
      <c r="D99" s="172"/>
      <c r="E99" s="117"/>
      <c r="F99" s="156"/>
      <c r="G99" s="40" t="str">
        <f>IFERROR(E99*F97,"")</f>
        <v/>
      </c>
      <c r="H99" s="44" t="str">
        <f t="shared" si="5"/>
        <v/>
      </c>
      <c r="I99" s="174"/>
      <c r="J99" s="95">
        <f t="shared" si="6"/>
        <v>0</v>
      </c>
      <c r="K99" s="24"/>
    </row>
    <row r="100" spans="1:11" x14ac:dyDescent="0.25">
      <c r="A100" s="176"/>
      <c r="B100" s="169"/>
      <c r="C100" s="17" t="s">
        <v>54</v>
      </c>
      <c r="D100" s="172"/>
      <c r="E100" s="117"/>
      <c r="F100" s="156"/>
      <c r="G100" s="40" t="str">
        <f>IFERROR(E100*F97,"")</f>
        <v/>
      </c>
      <c r="H100" s="44" t="str">
        <f t="shared" si="5"/>
        <v/>
      </c>
      <c r="I100" s="174"/>
      <c r="J100" s="95">
        <f t="shared" si="6"/>
        <v>0</v>
      </c>
      <c r="K100" s="24"/>
    </row>
    <row r="101" spans="1:11" x14ac:dyDescent="0.25">
      <c r="A101" s="177"/>
      <c r="B101" s="170"/>
      <c r="C101" s="17" t="s">
        <v>54</v>
      </c>
      <c r="D101" s="173"/>
      <c r="E101" s="117"/>
      <c r="F101" s="157"/>
      <c r="G101" s="40"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17"/>
      <c r="F103" s="156"/>
      <c r="G103" s="40" t="str">
        <f>IFERROR(E103*F102,"")</f>
        <v/>
      </c>
      <c r="H103" s="44" t="str">
        <f t="shared" si="5"/>
        <v/>
      </c>
      <c r="I103" s="174"/>
      <c r="J103" s="95">
        <f t="shared" si="6"/>
        <v>0</v>
      </c>
      <c r="K103" s="24"/>
    </row>
    <row r="104" spans="1:11" x14ac:dyDescent="0.25">
      <c r="A104" s="176"/>
      <c r="B104" s="169"/>
      <c r="C104" s="17" t="s">
        <v>54</v>
      </c>
      <c r="D104" s="172"/>
      <c r="E104" s="117"/>
      <c r="F104" s="156"/>
      <c r="G104" s="40" t="str">
        <f>IFERROR(E104*F102,"")</f>
        <v/>
      </c>
      <c r="H104" s="44" t="str">
        <f t="shared" si="5"/>
        <v/>
      </c>
      <c r="I104" s="174"/>
      <c r="J104" s="95">
        <f t="shared" si="6"/>
        <v>0</v>
      </c>
      <c r="K104" s="24"/>
    </row>
    <row r="105" spans="1:11" x14ac:dyDescent="0.25">
      <c r="A105" s="176"/>
      <c r="B105" s="169"/>
      <c r="C105" s="17" t="s">
        <v>54</v>
      </c>
      <c r="D105" s="172"/>
      <c r="E105" s="117"/>
      <c r="F105" s="156"/>
      <c r="G105" s="40" t="str">
        <f>IFERROR(E105*F102,"")</f>
        <v/>
      </c>
      <c r="H105" s="44" t="str">
        <f t="shared" si="5"/>
        <v/>
      </c>
      <c r="I105" s="174"/>
      <c r="J105" s="95">
        <f t="shared" si="6"/>
        <v>0</v>
      </c>
      <c r="K105" s="24"/>
    </row>
    <row r="106" spans="1:11" x14ac:dyDescent="0.25">
      <c r="A106" s="177"/>
      <c r="B106" s="170"/>
      <c r="C106" s="17" t="s">
        <v>54</v>
      </c>
      <c r="D106" s="173"/>
      <c r="E106" s="117"/>
      <c r="F106" s="157"/>
      <c r="G106" s="40"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17"/>
      <c r="F108" s="156"/>
      <c r="G108" s="40" t="str">
        <f>IFERROR(E108*F107,"")</f>
        <v/>
      </c>
      <c r="H108" s="44" t="str">
        <f t="shared" si="5"/>
        <v/>
      </c>
      <c r="I108" s="174"/>
      <c r="J108" s="95">
        <f t="shared" si="6"/>
        <v>0</v>
      </c>
      <c r="K108" s="24"/>
    </row>
    <row r="109" spans="1:11" x14ac:dyDescent="0.25">
      <c r="A109" s="176"/>
      <c r="B109" s="169"/>
      <c r="C109" s="17" t="s">
        <v>54</v>
      </c>
      <c r="D109" s="172"/>
      <c r="E109" s="117"/>
      <c r="F109" s="156"/>
      <c r="G109" s="40" t="str">
        <f>IFERROR(E109*F107,"")</f>
        <v/>
      </c>
      <c r="H109" s="44" t="str">
        <f t="shared" si="5"/>
        <v/>
      </c>
      <c r="I109" s="174"/>
      <c r="J109" s="95">
        <f t="shared" si="6"/>
        <v>0</v>
      </c>
      <c r="K109" s="24"/>
    </row>
    <row r="110" spans="1:11" x14ac:dyDescent="0.25">
      <c r="A110" s="176"/>
      <c r="B110" s="169"/>
      <c r="C110" s="17" t="s">
        <v>54</v>
      </c>
      <c r="D110" s="172"/>
      <c r="E110" s="117"/>
      <c r="F110" s="156"/>
      <c r="G110" s="40" t="str">
        <f>IFERROR(E110*F107,"")</f>
        <v/>
      </c>
      <c r="H110" s="44" t="str">
        <f t="shared" si="5"/>
        <v/>
      </c>
      <c r="I110" s="174"/>
      <c r="J110" s="95">
        <f t="shared" si="6"/>
        <v>0</v>
      </c>
      <c r="K110" s="24"/>
    </row>
    <row r="111" spans="1:11" x14ac:dyDescent="0.25">
      <c r="A111" s="177"/>
      <c r="B111" s="170"/>
      <c r="C111" s="17" t="s">
        <v>54</v>
      </c>
      <c r="D111" s="173"/>
      <c r="E111" s="117"/>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17"/>
      <c r="F113" s="156"/>
      <c r="G113" s="40" t="str">
        <f>IFERROR(E113*F112,"")</f>
        <v/>
      </c>
      <c r="H113" s="44" t="str">
        <f t="shared" si="5"/>
        <v/>
      </c>
      <c r="I113" s="174"/>
      <c r="J113" s="95">
        <f t="shared" si="6"/>
        <v>0</v>
      </c>
      <c r="K113" s="24"/>
    </row>
    <row r="114" spans="1:13" x14ac:dyDescent="0.25">
      <c r="A114" s="176"/>
      <c r="B114" s="169"/>
      <c r="C114" s="17" t="s">
        <v>54</v>
      </c>
      <c r="D114" s="172"/>
      <c r="E114" s="117"/>
      <c r="F114" s="156"/>
      <c r="G114" s="40" t="str">
        <f>IFERROR(E114*F112,"")</f>
        <v/>
      </c>
      <c r="H114" s="44" t="str">
        <f t="shared" si="5"/>
        <v/>
      </c>
      <c r="I114" s="174"/>
      <c r="J114" s="95">
        <f t="shared" si="6"/>
        <v>0</v>
      </c>
      <c r="K114" s="24"/>
    </row>
    <row r="115" spans="1:13" x14ac:dyDescent="0.25">
      <c r="A115" s="176"/>
      <c r="B115" s="169"/>
      <c r="C115" s="17" t="s">
        <v>54</v>
      </c>
      <c r="D115" s="172"/>
      <c r="E115" s="117"/>
      <c r="F115" s="156"/>
      <c r="G115" s="40" t="str">
        <f>IFERROR(E115*F112,"")</f>
        <v/>
      </c>
      <c r="H115" s="44" t="str">
        <f t="shared" si="5"/>
        <v/>
      </c>
      <c r="I115" s="174"/>
      <c r="J115" s="95">
        <f t="shared" si="6"/>
        <v>0</v>
      </c>
      <c r="K115" s="24"/>
    </row>
    <row r="116" spans="1:13" x14ac:dyDescent="0.25">
      <c r="A116" s="177"/>
      <c r="B116" s="170"/>
      <c r="C116" s="17" t="s">
        <v>54</v>
      </c>
      <c r="D116" s="173"/>
      <c r="E116" s="117"/>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38.25" x14ac:dyDescent="0.25">
      <c r="A188" s="22" t="s">
        <v>51</v>
      </c>
      <c r="B188" s="178" t="s">
        <v>85</v>
      </c>
      <c r="C188" s="178"/>
      <c r="D188" s="178"/>
      <c r="E188" s="178"/>
      <c r="F188" s="179"/>
      <c r="G188" s="8">
        <f>SUM(G189:G193)</f>
        <v>0</v>
      </c>
      <c r="H188" s="8">
        <f>SUM(H189:H193)</f>
        <v>0</v>
      </c>
      <c r="I188" s="130"/>
      <c r="J188" s="82"/>
      <c r="K188" s="87" t="s">
        <v>68</v>
      </c>
      <c r="L188" s="87" t="s">
        <v>177</v>
      </c>
    </row>
    <row r="189" spans="1:12" ht="25.5" x14ac:dyDescent="0.25">
      <c r="A189" s="18" t="s">
        <v>53</v>
      </c>
      <c r="B189" s="163" t="s">
        <v>69</v>
      </c>
      <c r="C189" s="163"/>
      <c r="D189" s="32" t="s">
        <v>70</v>
      </c>
      <c r="E189" s="88"/>
      <c r="F189" s="90"/>
      <c r="G189" s="89">
        <f>E189*K189*L189/100</f>
        <v>0</v>
      </c>
      <c r="H189" s="40">
        <f>ROUND(G189*$D$7,2)</f>
        <v>0</v>
      </c>
      <c r="I189" s="19"/>
      <c r="J189" s="82"/>
      <c r="K189" s="47"/>
      <c r="L189" s="47"/>
    </row>
    <row r="190" spans="1:12" ht="25.5"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25.5" x14ac:dyDescent="0.25">
      <c r="A191" s="18" t="s">
        <v>57</v>
      </c>
      <c r="B191" s="163" t="s">
        <v>69</v>
      </c>
      <c r="C191" s="163"/>
      <c r="D191" s="32" t="s">
        <v>70</v>
      </c>
      <c r="E191" s="88"/>
      <c r="F191" s="91"/>
      <c r="G191" s="89">
        <f>E191*K191*L191/100</f>
        <v>0</v>
      </c>
      <c r="H191" s="40">
        <f t="shared" si="27"/>
        <v>0</v>
      </c>
      <c r="I191" s="19"/>
      <c r="J191" s="82"/>
      <c r="K191" s="47"/>
      <c r="L191" s="47"/>
    </row>
    <row r="192" spans="1:12" ht="25.5" x14ac:dyDescent="0.25">
      <c r="A192" s="18" t="s">
        <v>58</v>
      </c>
      <c r="B192" s="163" t="s">
        <v>69</v>
      </c>
      <c r="C192" s="163"/>
      <c r="D192" s="32" t="s">
        <v>70</v>
      </c>
      <c r="E192" s="88"/>
      <c r="F192" s="91"/>
      <c r="G192" s="89">
        <f>E192*K192*L192/100</f>
        <v>0</v>
      </c>
      <c r="H192" s="40">
        <f t="shared" si="27"/>
        <v>0</v>
      </c>
      <c r="I192" s="19"/>
      <c r="J192" s="82"/>
      <c r="K192" s="47"/>
      <c r="L192" s="47"/>
    </row>
    <row r="193" spans="1:12" ht="25.5"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g6q5UKa4/3VqRyyCmVvFS6yy1doft58Bhwc+vPIwaNYq20XFXbcxnkNfDLlGP6T5PaQ65O9amyIo+8bu7IU8ww==" saltValue="4YUJLii60Vg1IWze+QZxjg=="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O194"/>
  <sheetViews>
    <sheetView topLeftCell="A37" zoomScale="90" zoomScaleNormal="90" workbookViewId="0">
      <selection activeCell="B50" sqref="B50:F50"/>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8" width="15.28515625" style="122" customWidth="1"/>
    <col min="9" max="9" width="24.140625" style="122" customWidth="1"/>
    <col min="10" max="10" width="8.7109375" style="79" customWidth="1"/>
    <col min="11" max="11" width="28.7109375" style="79" customWidth="1"/>
    <col min="12" max="12" width="18.140625" style="79" hidden="1" customWidth="1"/>
    <col min="13" max="13" width="9.85546875" style="79" hidden="1" customWidth="1"/>
    <col min="14" max="14" width="3" style="37" hidden="1" customWidth="1"/>
    <col min="15" max="15" width="12.7109375" style="37" customWidth="1"/>
    <col min="16" max="16384" width="9.140625" style="37"/>
  </cols>
  <sheetData>
    <row r="1" spans="1:15" ht="39" customHeight="1" x14ac:dyDescent="0.25">
      <c r="A1" s="107"/>
      <c r="B1" s="107"/>
      <c r="C1" s="107" t="s">
        <v>157</v>
      </c>
      <c r="D1" s="154" t="s">
        <v>180</v>
      </c>
      <c r="E1" s="154"/>
      <c r="F1" s="154"/>
      <c r="G1" s="154"/>
      <c r="H1" s="154"/>
      <c r="I1" s="154"/>
      <c r="J1" s="77"/>
      <c r="K1" s="78"/>
    </row>
    <row r="2" spans="1:15" x14ac:dyDescent="0.25">
      <c r="A2" s="107"/>
      <c r="B2" s="107"/>
      <c r="C2" s="107"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107"/>
      <c r="B4" s="107"/>
      <c r="C4" s="107"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107"/>
      <c r="B6" s="107"/>
      <c r="C6" s="107" t="s">
        <v>179</v>
      </c>
      <c r="D6" s="85">
        <v>12</v>
      </c>
      <c r="E6" s="86"/>
      <c r="F6" s="9"/>
      <c r="G6" s="119"/>
      <c r="H6" s="119"/>
      <c r="I6" s="119"/>
      <c r="J6" s="80"/>
      <c r="K6" s="78"/>
      <c r="M6" s="79" t="s">
        <v>155</v>
      </c>
      <c r="N6" s="37">
        <v>5</v>
      </c>
    </row>
    <row r="7" spans="1:15" x14ac:dyDescent="0.25">
      <c r="A7" s="107"/>
      <c r="B7" s="107"/>
      <c r="C7" s="107"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51" x14ac:dyDescent="0.25">
      <c r="A9" s="108" t="s">
        <v>7</v>
      </c>
      <c r="B9" s="162" t="s">
        <v>8</v>
      </c>
      <c r="C9" s="162"/>
      <c r="D9" s="108" t="s">
        <v>9</v>
      </c>
      <c r="E9" s="108" t="s">
        <v>10</v>
      </c>
      <c r="F9" s="10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17"/>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69"/>
      <c r="C68" s="17" t="s">
        <v>54</v>
      </c>
      <c r="D68" s="172"/>
      <c r="E68" s="117"/>
      <c r="F68" s="156"/>
      <c r="G68" s="40">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17"/>
      <c r="F69" s="156"/>
      <c r="G69" s="40">
        <f>IFERROR(E69*F67,"")</f>
        <v>0</v>
      </c>
      <c r="H69" s="44">
        <f t="shared" si="5"/>
        <v>0</v>
      </c>
      <c r="I69" s="174"/>
      <c r="J69" s="95">
        <f t="shared" si="6"/>
        <v>0</v>
      </c>
      <c r="K69" s="24"/>
    </row>
    <row r="70" spans="1:11" ht="15.75" customHeight="1" x14ac:dyDescent="0.25">
      <c r="A70" s="176"/>
      <c r="B70" s="169"/>
      <c r="C70" s="17" t="s">
        <v>54</v>
      </c>
      <c r="D70" s="172"/>
      <c r="E70" s="117"/>
      <c r="F70" s="156"/>
      <c r="G70" s="40">
        <f>IFERROR(E70*F67,"")</f>
        <v>0</v>
      </c>
      <c r="H70" s="44">
        <f t="shared" si="5"/>
        <v>0</v>
      </c>
      <c r="I70" s="174"/>
      <c r="J70" s="95">
        <f t="shared" si="6"/>
        <v>0</v>
      </c>
      <c r="K70" s="24"/>
    </row>
    <row r="71" spans="1:11" ht="15.75" customHeight="1" x14ac:dyDescent="0.25">
      <c r="A71" s="177"/>
      <c r="B71" s="170"/>
      <c r="C71" s="17" t="s">
        <v>54</v>
      </c>
      <c r="D71" s="173"/>
      <c r="E71" s="117"/>
      <c r="F71" s="157"/>
      <c r="G71" s="40">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17"/>
      <c r="F73" s="156"/>
      <c r="G73" s="40" t="str">
        <f>IFERROR(E73*F72,"")</f>
        <v/>
      </c>
      <c r="H73" s="44" t="str">
        <f t="shared" si="5"/>
        <v/>
      </c>
      <c r="I73" s="174"/>
      <c r="J73" s="95">
        <f t="shared" si="6"/>
        <v>0</v>
      </c>
      <c r="K73" s="24"/>
    </row>
    <row r="74" spans="1:11" ht="15" customHeight="1" x14ac:dyDescent="0.25">
      <c r="A74" s="176"/>
      <c r="B74" s="169"/>
      <c r="C74" s="17" t="s">
        <v>54</v>
      </c>
      <c r="D74" s="172"/>
      <c r="E74" s="117"/>
      <c r="F74" s="156"/>
      <c r="G74" s="40" t="str">
        <f>IFERROR(E74*F72,"")</f>
        <v/>
      </c>
      <c r="H74" s="44" t="str">
        <f t="shared" si="5"/>
        <v/>
      </c>
      <c r="I74" s="174"/>
      <c r="J74" s="95">
        <f t="shared" si="6"/>
        <v>0</v>
      </c>
      <c r="K74" s="24"/>
    </row>
    <row r="75" spans="1:11" ht="15" customHeight="1" x14ac:dyDescent="0.25">
      <c r="A75" s="176"/>
      <c r="B75" s="169"/>
      <c r="C75" s="17" t="s">
        <v>54</v>
      </c>
      <c r="D75" s="172"/>
      <c r="E75" s="117"/>
      <c r="F75" s="156"/>
      <c r="G75" s="40" t="str">
        <f>IFERROR(E75*F72,"")</f>
        <v/>
      </c>
      <c r="H75" s="44" t="str">
        <f t="shared" si="5"/>
        <v/>
      </c>
      <c r="I75" s="174"/>
      <c r="J75" s="95">
        <f t="shared" si="6"/>
        <v>0</v>
      </c>
      <c r="K75" s="24"/>
    </row>
    <row r="76" spans="1:11" ht="15" customHeight="1" x14ac:dyDescent="0.25">
      <c r="A76" s="177"/>
      <c r="B76" s="170"/>
      <c r="C76" s="17" t="s">
        <v>54</v>
      </c>
      <c r="D76" s="173"/>
      <c r="E76" s="117"/>
      <c r="F76" s="157"/>
      <c r="G76" s="40"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17"/>
      <c r="F78" s="156"/>
      <c r="G78" s="40" t="str">
        <f>IFERROR(E78*F77,"")</f>
        <v/>
      </c>
      <c r="H78" s="44" t="str">
        <f t="shared" si="5"/>
        <v/>
      </c>
      <c r="I78" s="174"/>
      <c r="J78" s="95">
        <f t="shared" si="6"/>
        <v>0</v>
      </c>
      <c r="K78" s="24"/>
    </row>
    <row r="79" spans="1:11" x14ac:dyDescent="0.25">
      <c r="A79" s="176"/>
      <c r="B79" s="169"/>
      <c r="C79" s="17" t="s">
        <v>54</v>
      </c>
      <c r="D79" s="172"/>
      <c r="E79" s="117"/>
      <c r="F79" s="156"/>
      <c r="G79" s="40" t="str">
        <f>IFERROR(E79*F77,"")</f>
        <v/>
      </c>
      <c r="H79" s="44" t="str">
        <f t="shared" si="5"/>
        <v/>
      </c>
      <c r="I79" s="174"/>
      <c r="J79" s="95">
        <f t="shared" si="6"/>
        <v>0</v>
      </c>
      <c r="K79" s="24"/>
    </row>
    <row r="80" spans="1:11" x14ac:dyDescent="0.25">
      <c r="A80" s="176"/>
      <c r="B80" s="169"/>
      <c r="C80" s="17" t="s">
        <v>54</v>
      </c>
      <c r="D80" s="172"/>
      <c r="E80" s="117"/>
      <c r="F80" s="156"/>
      <c r="G80" s="40" t="str">
        <f>IFERROR(E80*F77,"")</f>
        <v/>
      </c>
      <c r="H80" s="44" t="str">
        <f t="shared" si="5"/>
        <v/>
      </c>
      <c r="I80" s="174"/>
      <c r="J80" s="95">
        <f t="shared" si="6"/>
        <v>0</v>
      </c>
      <c r="K80" s="24"/>
    </row>
    <row r="81" spans="1:11" x14ac:dyDescent="0.25">
      <c r="A81" s="177"/>
      <c r="B81" s="170"/>
      <c r="C81" s="17" t="s">
        <v>54</v>
      </c>
      <c r="D81" s="173"/>
      <c r="E81" s="117"/>
      <c r="F81" s="157"/>
      <c r="G81" s="40"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17"/>
      <c r="F83" s="156"/>
      <c r="G83" s="40" t="str">
        <f>IFERROR(E83*F82,"")</f>
        <v/>
      </c>
      <c r="H83" s="44" t="str">
        <f t="shared" si="5"/>
        <v/>
      </c>
      <c r="I83" s="174"/>
      <c r="J83" s="95">
        <f t="shared" si="6"/>
        <v>0</v>
      </c>
      <c r="K83" s="24"/>
    </row>
    <row r="84" spans="1:11" x14ac:dyDescent="0.25">
      <c r="A84" s="176"/>
      <c r="B84" s="169"/>
      <c r="C84" s="17" t="s">
        <v>54</v>
      </c>
      <c r="D84" s="172"/>
      <c r="E84" s="117"/>
      <c r="F84" s="156"/>
      <c r="G84" s="40" t="str">
        <f>IFERROR(E84*F82,"")</f>
        <v/>
      </c>
      <c r="H84" s="44" t="str">
        <f t="shared" si="5"/>
        <v/>
      </c>
      <c r="I84" s="174"/>
      <c r="J84" s="95">
        <f t="shared" si="6"/>
        <v>0</v>
      </c>
      <c r="K84" s="24"/>
    </row>
    <row r="85" spans="1:11" x14ac:dyDescent="0.25">
      <c r="A85" s="176"/>
      <c r="B85" s="169"/>
      <c r="C85" s="17" t="s">
        <v>54</v>
      </c>
      <c r="D85" s="172"/>
      <c r="E85" s="117"/>
      <c r="F85" s="156"/>
      <c r="G85" s="40" t="str">
        <f>IFERROR(E85*F82,"")</f>
        <v/>
      </c>
      <c r="H85" s="44" t="str">
        <f t="shared" si="5"/>
        <v/>
      </c>
      <c r="I85" s="174"/>
      <c r="J85" s="95">
        <f t="shared" si="6"/>
        <v>0</v>
      </c>
      <c r="K85" s="24"/>
    </row>
    <row r="86" spans="1:11" x14ac:dyDescent="0.25">
      <c r="A86" s="177"/>
      <c r="B86" s="170"/>
      <c r="C86" s="17" t="s">
        <v>54</v>
      </c>
      <c r="D86" s="173"/>
      <c r="E86" s="117"/>
      <c r="F86" s="157"/>
      <c r="G86" s="40"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17"/>
      <c r="F88" s="156"/>
      <c r="G88" s="40" t="str">
        <f>IFERROR(E88*F87,"")</f>
        <v/>
      </c>
      <c r="H88" s="44" t="str">
        <f t="shared" si="5"/>
        <v/>
      </c>
      <c r="I88" s="174"/>
      <c r="J88" s="95">
        <f t="shared" si="6"/>
        <v>0</v>
      </c>
      <c r="K88" s="24"/>
    </row>
    <row r="89" spans="1:11" x14ac:dyDescent="0.25">
      <c r="A89" s="176"/>
      <c r="B89" s="169"/>
      <c r="C89" s="17" t="s">
        <v>54</v>
      </c>
      <c r="D89" s="172"/>
      <c r="E89" s="117"/>
      <c r="F89" s="156"/>
      <c r="G89" s="40" t="str">
        <f>IFERROR(E89*F87,"")</f>
        <v/>
      </c>
      <c r="H89" s="44" t="str">
        <f t="shared" si="5"/>
        <v/>
      </c>
      <c r="I89" s="174"/>
      <c r="J89" s="95">
        <f t="shared" si="6"/>
        <v>0</v>
      </c>
      <c r="K89" s="24"/>
    </row>
    <row r="90" spans="1:11" x14ac:dyDescent="0.25">
      <c r="A90" s="176"/>
      <c r="B90" s="169"/>
      <c r="C90" s="17" t="s">
        <v>54</v>
      </c>
      <c r="D90" s="172"/>
      <c r="E90" s="117"/>
      <c r="F90" s="156"/>
      <c r="G90" s="40" t="str">
        <f>IFERROR(E90*F87,"")</f>
        <v/>
      </c>
      <c r="H90" s="44" t="str">
        <f t="shared" si="5"/>
        <v/>
      </c>
      <c r="I90" s="174"/>
      <c r="J90" s="95">
        <f t="shared" si="6"/>
        <v>0</v>
      </c>
      <c r="K90" s="24"/>
    </row>
    <row r="91" spans="1:11" x14ac:dyDescent="0.25">
      <c r="A91" s="177"/>
      <c r="B91" s="170"/>
      <c r="C91" s="17" t="s">
        <v>54</v>
      </c>
      <c r="D91" s="173"/>
      <c r="E91" s="117"/>
      <c r="F91" s="157"/>
      <c r="G91" s="40"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17"/>
      <c r="F93" s="156"/>
      <c r="G93" s="40" t="str">
        <f>IFERROR(E93*F92,"")</f>
        <v/>
      </c>
      <c r="H93" s="44" t="str">
        <f t="shared" si="5"/>
        <v/>
      </c>
      <c r="I93" s="174"/>
      <c r="J93" s="95">
        <f t="shared" si="6"/>
        <v>0</v>
      </c>
      <c r="K93" s="24"/>
    </row>
    <row r="94" spans="1:11" x14ac:dyDescent="0.25">
      <c r="A94" s="176"/>
      <c r="B94" s="169"/>
      <c r="C94" s="17" t="s">
        <v>54</v>
      </c>
      <c r="D94" s="172"/>
      <c r="E94" s="117"/>
      <c r="F94" s="156"/>
      <c r="G94" s="40" t="str">
        <f>IFERROR(E94*F92,"")</f>
        <v/>
      </c>
      <c r="H94" s="44" t="str">
        <f t="shared" si="5"/>
        <v/>
      </c>
      <c r="I94" s="174"/>
      <c r="J94" s="95">
        <f t="shared" si="6"/>
        <v>0</v>
      </c>
      <c r="K94" s="24"/>
    </row>
    <row r="95" spans="1:11" x14ac:dyDescent="0.25">
      <c r="A95" s="176"/>
      <c r="B95" s="169"/>
      <c r="C95" s="17" t="s">
        <v>54</v>
      </c>
      <c r="D95" s="172"/>
      <c r="E95" s="117"/>
      <c r="F95" s="156"/>
      <c r="G95" s="40" t="str">
        <f>IFERROR(E95*F92,"")</f>
        <v/>
      </c>
      <c r="H95" s="44" t="str">
        <f t="shared" si="5"/>
        <v/>
      </c>
      <c r="I95" s="174"/>
      <c r="J95" s="95">
        <f t="shared" si="6"/>
        <v>0</v>
      </c>
      <c r="K95" s="24"/>
    </row>
    <row r="96" spans="1:11" x14ac:dyDescent="0.25">
      <c r="A96" s="177"/>
      <c r="B96" s="170"/>
      <c r="C96" s="17" t="s">
        <v>54</v>
      </c>
      <c r="D96" s="173"/>
      <c r="E96" s="117"/>
      <c r="F96" s="157"/>
      <c r="G96" s="40"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17"/>
      <c r="F98" s="156"/>
      <c r="G98" s="40" t="str">
        <f>IFERROR(E98*F97,"")</f>
        <v/>
      </c>
      <c r="H98" s="44" t="str">
        <f t="shared" si="5"/>
        <v/>
      </c>
      <c r="I98" s="174"/>
      <c r="J98" s="95">
        <f t="shared" si="6"/>
        <v>0</v>
      </c>
      <c r="K98" s="24"/>
    </row>
    <row r="99" spans="1:11" x14ac:dyDescent="0.25">
      <c r="A99" s="176"/>
      <c r="B99" s="169"/>
      <c r="C99" s="17" t="s">
        <v>54</v>
      </c>
      <c r="D99" s="172"/>
      <c r="E99" s="117"/>
      <c r="F99" s="156"/>
      <c r="G99" s="40" t="str">
        <f>IFERROR(E99*F97,"")</f>
        <v/>
      </c>
      <c r="H99" s="44" t="str">
        <f t="shared" si="5"/>
        <v/>
      </c>
      <c r="I99" s="174"/>
      <c r="J99" s="95">
        <f t="shared" si="6"/>
        <v>0</v>
      </c>
      <c r="K99" s="24"/>
    </row>
    <row r="100" spans="1:11" x14ac:dyDescent="0.25">
      <c r="A100" s="176"/>
      <c r="B100" s="169"/>
      <c r="C100" s="17" t="s">
        <v>54</v>
      </c>
      <c r="D100" s="172"/>
      <c r="E100" s="117"/>
      <c r="F100" s="156"/>
      <c r="G100" s="40" t="str">
        <f>IFERROR(E100*F97,"")</f>
        <v/>
      </c>
      <c r="H100" s="44" t="str">
        <f t="shared" si="5"/>
        <v/>
      </c>
      <c r="I100" s="174"/>
      <c r="J100" s="95">
        <f t="shared" si="6"/>
        <v>0</v>
      </c>
      <c r="K100" s="24"/>
    </row>
    <row r="101" spans="1:11" x14ac:dyDescent="0.25">
      <c r="A101" s="177"/>
      <c r="B101" s="170"/>
      <c r="C101" s="17" t="s">
        <v>54</v>
      </c>
      <c r="D101" s="173"/>
      <c r="E101" s="117"/>
      <c r="F101" s="157"/>
      <c r="G101" s="40"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17"/>
      <c r="F103" s="156"/>
      <c r="G103" s="40" t="str">
        <f>IFERROR(E103*F102,"")</f>
        <v/>
      </c>
      <c r="H103" s="44" t="str">
        <f t="shared" si="5"/>
        <v/>
      </c>
      <c r="I103" s="174"/>
      <c r="J103" s="95">
        <f t="shared" si="6"/>
        <v>0</v>
      </c>
      <c r="K103" s="24"/>
    </row>
    <row r="104" spans="1:11" x14ac:dyDescent="0.25">
      <c r="A104" s="176"/>
      <c r="B104" s="169"/>
      <c r="C104" s="17" t="s">
        <v>54</v>
      </c>
      <c r="D104" s="172"/>
      <c r="E104" s="117"/>
      <c r="F104" s="156"/>
      <c r="G104" s="40" t="str">
        <f>IFERROR(E104*F102,"")</f>
        <v/>
      </c>
      <c r="H104" s="44" t="str">
        <f t="shared" si="5"/>
        <v/>
      </c>
      <c r="I104" s="174"/>
      <c r="J104" s="95">
        <f t="shared" si="6"/>
        <v>0</v>
      </c>
      <c r="K104" s="24"/>
    </row>
    <row r="105" spans="1:11" x14ac:dyDescent="0.25">
      <c r="A105" s="176"/>
      <c r="B105" s="169"/>
      <c r="C105" s="17" t="s">
        <v>54</v>
      </c>
      <c r="D105" s="172"/>
      <c r="E105" s="117"/>
      <c r="F105" s="156"/>
      <c r="G105" s="40" t="str">
        <f>IFERROR(E105*F102,"")</f>
        <v/>
      </c>
      <c r="H105" s="44" t="str">
        <f t="shared" si="5"/>
        <v/>
      </c>
      <c r="I105" s="174"/>
      <c r="J105" s="95">
        <f t="shared" si="6"/>
        <v>0</v>
      </c>
      <c r="K105" s="24"/>
    </row>
    <row r="106" spans="1:11" x14ac:dyDescent="0.25">
      <c r="A106" s="177"/>
      <c r="B106" s="170"/>
      <c r="C106" s="17" t="s">
        <v>54</v>
      </c>
      <c r="D106" s="173"/>
      <c r="E106" s="117"/>
      <c r="F106" s="157"/>
      <c r="G106" s="40"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17"/>
      <c r="F108" s="156"/>
      <c r="G108" s="40" t="str">
        <f>IFERROR(E108*F107,"")</f>
        <v/>
      </c>
      <c r="H108" s="44" t="str">
        <f t="shared" si="5"/>
        <v/>
      </c>
      <c r="I108" s="174"/>
      <c r="J108" s="95">
        <f t="shared" si="6"/>
        <v>0</v>
      </c>
      <c r="K108" s="24"/>
    </row>
    <row r="109" spans="1:11" x14ac:dyDescent="0.25">
      <c r="A109" s="176"/>
      <c r="B109" s="169"/>
      <c r="C109" s="17" t="s">
        <v>54</v>
      </c>
      <c r="D109" s="172"/>
      <c r="E109" s="117"/>
      <c r="F109" s="156"/>
      <c r="G109" s="40" t="str">
        <f>IFERROR(E109*F107,"")</f>
        <v/>
      </c>
      <c r="H109" s="44" t="str">
        <f t="shared" si="5"/>
        <v/>
      </c>
      <c r="I109" s="174"/>
      <c r="J109" s="95">
        <f t="shared" si="6"/>
        <v>0</v>
      </c>
      <c r="K109" s="24"/>
    </row>
    <row r="110" spans="1:11" x14ac:dyDescent="0.25">
      <c r="A110" s="176"/>
      <c r="B110" s="169"/>
      <c r="C110" s="17" t="s">
        <v>54</v>
      </c>
      <c r="D110" s="172"/>
      <c r="E110" s="117"/>
      <c r="F110" s="156"/>
      <c r="G110" s="40" t="str">
        <f>IFERROR(E110*F107,"")</f>
        <v/>
      </c>
      <c r="H110" s="44" t="str">
        <f t="shared" si="5"/>
        <v/>
      </c>
      <c r="I110" s="174"/>
      <c r="J110" s="95">
        <f t="shared" si="6"/>
        <v>0</v>
      </c>
      <c r="K110" s="24"/>
    </row>
    <row r="111" spans="1:11" x14ac:dyDescent="0.25">
      <c r="A111" s="177"/>
      <c r="B111" s="170"/>
      <c r="C111" s="17" t="s">
        <v>54</v>
      </c>
      <c r="D111" s="173"/>
      <c r="E111" s="117"/>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17"/>
      <c r="F113" s="156"/>
      <c r="G113" s="40" t="str">
        <f>IFERROR(E113*F112,"")</f>
        <v/>
      </c>
      <c r="H113" s="44" t="str">
        <f t="shared" si="5"/>
        <v/>
      </c>
      <c r="I113" s="174"/>
      <c r="J113" s="95">
        <f t="shared" si="6"/>
        <v>0</v>
      </c>
      <c r="K113" s="24"/>
    </row>
    <row r="114" spans="1:13" x14ac:dyDescent="0.25">
      <c r="A114" s="176"/>
      <c r="B114" s="169"/>
      <c r="C114" s="17" t="s">
        <v>54</v>
      </c>
      <c r="D114" s="172"/>
      <c r="E114" s="117"/>
      <c r="F114" s="156"/>
      <c r="G114" s="40" t="str">
        <f>IFERROR(E114*F112,"")</f>
        <v/>
      </c>
      <c r="H114" s="44" t="str">
        <f t="shared" si="5"/>
        <v/>
      </c>
      <c r="I114" s="174"/>
      <c r="J114" s="95">
        <f t="shared" si="6"/>
        <v>0</v>
      </c>
      <c r="K114" s="24"/>
    </row>
    <row r="115" spans="1:13" x14ac:dyDescent="0.25">
      <c r="A115" s="176"/>
      <c r="B115" s="169"/>
      <c r="C115" s="17" t="s">
        <v>54</v>
      </c>
      <c r="D115" s="172"/>
      <c r="E115" s="117"/>
      <c r="F115" s="156"/>
      <c r="G115" s="40" t="str">
        <f>IFERROR(E115*F112,"")</f>
        <v/>
      </c>
      <c r="H115" s="44" t="str">
        <f t="shared" si="5"/>
        <v/>
      </c>
      <c r="I115" s="174"/>
      <c r="J115" s="95">
        <f t="shared" si="6"/>
        <v>0</v>
      </c>
      <c r="K115" s="24"/>
    </row>
    <row r="116" spans="1:13" x14ac:dyDescent="0.25">
      <c r="A116" s="177"/>
      <c r="B116" s="170"/>
      <c r="C116" s="17" t="s">
        <v>54</v>
      </c>
      <c r="D116" s="173"/>
      <c r="E116" s="117"/>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38.25" x14ac:dyDescent="0.25">
      <c r="A188" s="22" t="s">
        <v>51</v>
      </c>
      <c r="B188" s="178" t="s">
        <v>85</v>
      </c>
      <c r="C188" s="178"/>
      <c r="D188" s="178"/>
      <c r="E188" s="178"/>
      <c r="F188" s="179"/>
      <c r="G188" s="8">
        <f>SUM(G189:G193)</f>
        <v>0</v>
      </c>
      <c r="H188" s="8">
        <f>SUM(H189:H193)</f>
        <v>0</v>
      </c>
      <c r="I188" s="130"/>
      <c r="J188" s="82"/>
      <c r="K188" s="87" t="s">
        <v>68</v>
      </c>
      <c r="L188" s="87" t="s">
        <v>177</v>
      </c>
    </row>
    <row r="189" spans="1:12" ht="18.75" customHeight="1" x14ac:dyDescent="0.25">
      <c r="A189" s="18" t="s">
        <v>53</v>
      </c>
      <c r="B189" s="163" t="s">
        <v>69</v>
      </c>
      <c r="C189" s="163"/>
      <c r="D189" s="32" t="s">
        <v>70</v>
      </c>
      <c r="E189" s="88"/>
      <c r="F189" s="90"/>
      <c r="G189" s="89">
        <f>E189*K189*L189/100</f>
        <v>0</v>
      </c>
      <c r="H189" s="40">
        <f>ROUND(G189*$D$7,2)</f>
        <v>0</v>
      </c>
      <c r="I189" s="19"/>
      <c r="J189" s="82"/>
      <c r="K189" s="47"/>
      <c r="L189" s="47"/>
    </row>
    <row r="190" spans="1:12" ht="18.75" customHeight="1"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18.75" customHeight="1" x14ac:dyDescent="0.25">
      <c r="A191" s="18" t="s">
        <v>57</v>
      </c>
      <c r="B191" s="163" t="s">
        <v>69</v>
      </c>
      <c r="C191" s="163"/>
      <c r="D191" s="32" t="s">
        <v>70</v>
      </c>
      <c r="E191" s="88"/>
      <c r="F191" s="91"/>
      <c r="G191" s="89">
        <f>E191*K191*L191/100</f>
        <v>0</v>
      </c>
      <c r="H191" s="40">
        <f t="shared" si="27"/>
        <v>0</v>
      </c>
      <c r="I191" s="19"/>
      <c r="J191" s="82"/>
      <c r="K191" s="47"/>
      <c r="L191" s="47"/>
    </row>
    <row r="192" spans="1:12" ht="18.75" customHeight="1" x14ac:dyDescent="0.25">
      <c r="A192" s="18" t="s">
        <v>58</v>
      </c>
      <c r="B192" s="163" t="s">
        <v>69</v>
      </c>
      <c r="C192" s="163"/>
      <c r="D192" s="32" t="s">
        <v>70</v>
      </c>
      <c r="E192" s="88"/>
      <c r="F192" s="91"/>
      <c r="G192" s="89">
        <f>E192*K192*L192/100</f>
        <v>0</v>
      </c>
      <c r="H192" s="40">
        <f t="shared" si="27"/>
        <v>0</v>
      </c>
      <c r="I192" s="19"/>
      <c r="J192" s="82"/>
      <c r="K192" s="47"/>
      <c r="L192" s="47"/>
    </row>
    <row r="193" spans="1:12" ht="18.75" customHeight="1"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DksU/8X3GHPRPJ3bSta61CLaR5++XjQA8WuACUSappFyue45T6Fm4/j/fUHpJdeRCSOY/Ir687fraFQAUBWibg==" saltValue="uEFXXWTGLRgsb5an5KP8hg=="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94"/>
  <sheetViews>
    <sheetView topLeftCell="B49" zoomScale="90" zoomScaleNormal="90" workbookViewId="0">
      <selection activeCell="B50" sqref="B50:F50"/>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9" style="122" customWidth="1"/>
    <col min="8" max="8" width="19.28515625" style="122" customWidth="1"/>
    <col min="9" max="9" width="24.140625" style="122" customWidth="1"/>
    <col min="10" max="10" width="8.7109375" style="79" customWidth="1"/>
    <col min="11" max="11" width="30.140625" style="79" customWidth="1"/>
    <col min="12" max="12" width="18.140625" style="79" hidden="1" customWidth="1"/>
    <col min="13" max="13" width="9.85546875" style="79" hidden="1" customWidth="1"/>
    <col min="14" max="14" width="3" style="37" hidden="1" customWidth="1"/>
    <col min="15" max="15" width="12.7109375" style="37" customWidth="1"/>
    <col min="16"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97"/>
      <c r="B6" s="97"/>
      <c r="C6" s="97" t="s">
        <v>179</v>
      </c>
      <c r="D6" s="85">
        <v>12</v>
      </c>
      <c r="E6" s="86"/>
      <c r="F6" s="9"/>
      <c r="G6" s="119"/>
      <c r="H6" s="119"/>
      <c r="I6" s="119"/>
      <c r="J6" s="80"/>
      <c r="K6" s="78"/>
      <c r="M6" s="79" t="s">
        <v>155</v>
      </c>
      <c r="N6" s="37">
        <v>5</v>
      </c>
    </row>
    <row r="7" spans="1:15" x14ac:dyDescent="0.25">
      <c r="A7" s="97"/>
      <c r="B7" s="97"/>
      <c r="C7" s="97"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38.25" x14ac:dyDescent="0.25">
      <c r="A9" s="98" t="s">
        <v>7</v>
      </c>
      <c r="B9" s="162" t="s">
        <v>8</v>
      </c>
      <c r="C9" s="162"/>
      <c r="D9" s="98" t="s">
        <v>9</v>
      </c>
      <c r="E9" s="98" t="s">
        <v>10</v>
      </c>
      <c r="F9" s="9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17"/>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69"/>
      <c r="C68" s="17" t="s">
        <v>54</v>
      </c>
      <c r="D68" s="172"/>
      <c r="E68" s="117"/>
      <c r="F68" s="156"/>
      <c r="G68" s="40">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17"/>
      <c r="F69" s="156"/>
      <c r="G69" s="40">
        <f>IFERROR(E69*F67,"")</f>
        <v>0</v>
      </c>
      <c r="H69" s="44">
        <f t="shared" si="5"/>
        <v>0</v>
      </c>
      <c r="I69" s="174"/>
      <c r="J69" s="95">
        <f t="shared" si="6"/>
        <v>0</v>
      </c>
      <c r="K69" s="24"/>
    </row>
    <row r="70" spans="1:11" ht="15.75" customHeight="1" x14ac:dyDescent="0.25">
      <c r="A70" s="176"/>
      <c r="B70" s="169"/>
      <c r="C70" s="17" t="s">
        <v>54</v>
      </c>
      <c r="D70" s="172"/>
      <c r="E70" s="117"/>
      <c r="F70" s="156"/>
      <c r="G70" s="40">
        <f>IFERROR(E70*F67,"")</f>
        <v>0</v>
      </c>
      <c r="H70" s="44">
        <f t="shared" si="5"/>
        <v>0</v>
      </c>
      <c r="I70" s="174"/>
      <c r="J70" s="95">
        <f t="shared" si="6"/>
        <v>0</v>
      </c>
      <c r="K70" s="24"/>
    </row>
    <row r="71" spans="1:11" ht="15.75" customHeight="1" x14ac:dyDescent="0.25">
      <c r="A71" s="177"/>
      <c r="B71" s="170"/>
      <c r="C71" s="17" t="s">
        <v>54</v>
      </c>
      <c r="D71" s="173"/>
      <c r="E71" s="117"/>
      <c r="F71" s="157"/>
      <c r="G71" s="40">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17"/>
      <c r="F73" s="156"/>
      <c r="G73" s="40" t="str">
        <f>IFERROR(E73*F72,"")</f>
        <v/>
      </c>
      <c r="H73" s="44" t="str">
        <f t="shared" si="5"/>
        <v/>
      </c>
      <c r="I73" s="174"/>
      <c r="J73" s="95">
        <f t="shared" si="6"/>
        <v>0</v>
      </c>
      <c r="K73" s="24"/>
    </row>
    <row r="74" spans="1:11" ht="15" customHeight="1" x14ac:dyDescent="0.25">
      <c r="A74" s="176"/>
      <c r="B74" s="169"/>
      <c r="C74" s="17" t="s">
        <v>54</v>
      </c>
      <c r="D74" s="172"/>
      <c r="E74" s="117"/>
      <c r="F74" s="156"/>
      <c r="G74" s="40" t="str">
        <f>IFERROR(E74*F72,"")</f>
        <v/>
      </c>
      <c r="H74" s="44" t="str">
        <f t="shared" si="5"/>
        <v/>
      </c>
      <c r="I74" s="174"/>
      <c r="J74" s="95">
        <f t="shared" si="6"/>
        <v>0</v>
      </c>
      <c r="K74" s="24"/>
    </row>
    <row r="75" spans="1:11" ht="15" customHeight="1" x14ac:dyDescent="0.25">
      <c r="A75" s="176"/>
      <c r="B75" s="169"/>
      <c r="C75" s="17" t="s">
        <v>54</v>
      </c>
      <c r="D75" s="172"/>
      <c r="E75" s="117"/>
      <c r="F75" s="156"/>
      <c r="G75" s="40" t="str">
        <f>IFERROR(E75*F72,"")</f>
        <v/>
      </c>
      <c r="H75" s="44" t="str">
        <f t="shared" si="5"/>
        <v/>
      </c>
      <c r="I75" s="174"/>
      <c r="J75" s="95">
        <f t="shared" si="6"/>
        <v>0</v>
      </c>
      <c r="K75" s="24"/>
    </row>
    <row r="76" spans="1:11" ht="15" customHeight="1" x14ac:dyDescent="0.25">
      <c r="A76" s="177"/>
      <c r="B76" s="170"/>
      <c r="C76" s="17" t="s">
        <v>54</v>
      </c>
      <c r="D76" s="173"/>
      <c r="E76" s="117"/>
      <c r="F76" s="157"/>
      <c r="G76" s="40"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17"/>
      <c r="F78" s="156"/>
      <c r="G78" s="40" t="str">
        <f>IFERROR(E78*F77,"")</f>
        <v/>
      </c>
      <c r="H78" s="44" t="str">
        <f t="shared" si="5"/>
        <v/>
      </c>
      <c r="I78" s="174"/>
      <c r="J78" s="95">
        <f t="shared" si="6"/>
        <v>0</v>
      </c>
      <c r="K78" s="24"/>
    </row>
    <row r="79" spans="1:11" x14ac:dyDescent="0.25">
      <c r="A79" s="176"/>
      <c r="B79" s="169"/>
      <c r="C79" s="17" t="s">
        <v>54</v>
      </c>
      <c r="D79" s="172"/>
      <c r="E79" s="117"/>
      <c r="F79" s="156"/>
      <c r="G79" s="40" t="str">
        <f>IFERROR(E79*F77,"")</f>
        <v/>
      </c>
      <c r="H79" s="44" t="str">
        <f t="shared" si="5"/>
        <v/>
      </c>
      <c r="I79" s="174"/>
      <c r="J79" s="95">
        <f t="shared" si="6"/>
        <v>0</v>
      </c>
      <c r="K79" s="24"/>
    </row>
    <row r="80" spans="1:11" x14ac:dyDescent="0.25">
      <c r="A80" s="176"/>
      <c r="B80" s="169"/>
      <c r="C80" s="17" t="s">
        <v>54</v>
      </c>
      <c r="D80" s="172"/>
      <c r="E80" s="117"/>
      <c r="F80" s="156"/>
      <c r="G80" s="40" t="str">
        <f>IFERROR(E80*F77,"")</f>
        <v/>
      </c>
      <c r="H80" s="44" t="str">
        <f t="shared" si="5"/>
        <v/>
      </c>
      <c r="I80" s="174"/>
      <c r="J80" s="95">
        <f t="shared" si="6"/>
        <v>0</v>
      </c>
      <c r="K80" s="24"/>
    </row>
    <row r="81" spans="1:11" x14ac:dyDescent="0.25">
      <c r="A81" s="177"/>
      <c r="B81" s="170"/>
      <c r="C81" s="17" t="s">
        <v>54</v>
      </c>
      <c r="D81" s="173"/>
      <c r="E81" s="117"/>
      <c r="F81" s="157"/>
      <c r="G81" s="40"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17"/>
      <c r="F83" s="156"/>
      <c r="G83" s="40" t="str">
        <f>IFERROR(E83*F82,"")</f>
        <v/>
      </c>
      <c r="H83" s="44" t="str">
        <f t="shared" si="5"/>
        <v/>
      </c>
      <c r="I83" s="174"/>
      <c r="J83" s="95">
        <f t="shared" si="6"/>
        <v>0</v>
      </c>
      <c r="K83" s="24"/>
    </row>
    <row r="84" spans="1:11" x14ac:dyDescent="0.25">
      <c r="A84" s="176"/>
      <c r="B84" s="169"/>
      <c r="C84" s="17" t="s">
        <v>54</v>
      </c>
      <c r="D84" s="172"/>
      <c r="E84" s="117"/>
      <c r="F84" s="156"/>
      <c r="G84" s="40" t="str">
        <f>IFERROR(E84*F82,"")</f>
        <v/>
      </c>
      <c r="H84" s="44" t="str">
        <f t="shared" si="5"/>
        <v/>
      </c>
      <c r="I84" s="174"/>
      <c r="J84" s="95">
        <f t="shared" si="6"/>
        <v>0</v>
      </c>
      <c r="K84" s="24"/>
    </row>
    <row r="85" spans="1:11" x14ac:dyDescent="0.25">
      <c r="A85" s="176"/>
      <c r="B85" s="169"/>
      <c r="C85" s="17" t="s">
        <v>54</v>
      </c>
      <c r="D85" s="172"/>
      <c r="E85" s="117"/>
      <c r="F85" s="156"/>
      <c r="G85" s="40" t="str">
        <f>IFERROR(E85*F82,"")</f>
        <v/>
      </c>
      <c r="H85" s="44" t="str">
        <f t="shared" si="5"/>
        <v/>
      </c>
      <c r="I85" s="174"/>
      <c r="J85" s="95">
        <f t="shared" si="6"/>
        <v>0</v>
      </c>
      <c r="K85" s="24"/>
    </row>
    <row r="86" spans="1:11" x14ac:dyDescent="0.25">
      <c r="A86" s="177"/>
      <c r="B86" s="170"/>
      <c r="C86" s="17" t="s">
        <v>54</v>
      </c>
      <c r="D86" s="173"/>
      <c r="E86" s="117"/>
      <c r="F86" s="157"/>
      <c r="G86" s="40"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17"/>
      <c r="F88" s="156"/>
      <c r="G88" s="40" t="str">
        <f>IFERROR(E88*F87,"")</f>
        <v/>
      </c>
      <c r="H88" s="44" t="str">
        <f t="shared" si="5"/>
        <v/>
      </c>
      <c r="I88" s="174"/>
      <c r="J88" s="95">
        <f t="shared" si="6"/>
        <v>0</v>
      </c>
      <c r="K88" s="24"/>
    </row>
    <row r="89" spans="1:11" x14ac:dyDescent="0.25">
      <c r="A89" s="176"/>
      <c r="B89" s="169"/>
      <c r="C89" s="17" t="s">
        <v>54</v>
      </c>
      <c r="D89" s="172"/>
      <c r="E89" s="117"/>
      <c r="F89" s="156"/>
      <c r="G89" s="40" t="str">
        <f>IFERROR(E89*F87,"")</f>
        <v/>
      </c>
      <c r="H89" s="44" t="str">
        <f t="shared" si="5"/>
        <v/>
      </c>
      <c r="I89" s="174"/>
      <c r="J89" s="95">
        <f t="shared" si="6"/>
        <v>0</v>
      </c>
      <c r="K89" s="24"/>
    </row>
    <row r="90" spans="1:11" x14ac:dyDescent="0.25">
      <c r="A90" s="176"/>
      <c r="B90" s="169"/>
      <c r="C90" s="17" t="s">
        <v>54</v>
      </c>
      <c r="D90" s="172"/>
      <c r="E90" s="117"/>
      <c r="F90" s="156"/>
      <c r="G90" s="40" t="str">
        <f>IFERROR(E90*F87,"")</f>
        <v/>
      </c>
      <c r="H90" s="44" t="str">
        <f t="shared" si="5"/>
        <v/>
      </c>
      <c r="I90" s="174"/>
      <c r="J90" s="95">
        <f t="shared" si="6"/>
        <v>0</v>
      </c>
      <c r="K90" s="24"/>
    </row>
    <row r="91" spans="1:11" x14ac:dyDescent="0.25">
      <c r="A91" s="177"/>
      <c r="B91" s="170"/>
      <c r="C91" s="17" t="s">
        <v>54</v>
      </c>
      <c r="D91" s="173"/>
      <c r="E91" s="117"/>
      <c r="F91" s="157"/>
      <c r="G91" s="40"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17"/>
      <c r="F93" s="156"/>
      <c r="G93" s="40" t="str">
        <f>IFERROR(E93*F92,"")</f>
        <v/>
      </c>
      <c r="H93" s="44" t="str">
        <f t="shared" si="5"/>
        <v/>
      </c>
      <c r="I93" s="174"/>
      <c r="J93" s="95">
        <f t="shared" si="6"/>
        <v>0</v>
      </c>
      <c r="K93" s="24"/>
    </row>
    <row r="94" spans="1:11" x14ac:dyDescent="0.25">
      <c r="A94" s="176"/>
      <c r="B94" s="169"/>
      <c r="C94" s="17" t="s">
        <v>54</v>
      </c>
      <c r="D94" s="172"/>
      <c r="E94" s="117"/>
      <c r="F94" s="156"/>
      <c r="G94" s="40" t="str">
        <f>IFERROR(E94*F92,"")</f>
        <v/>
      </c>
      <c r="H94" s="44" t="str">
        <f t="shared" si="5"/>
        <v/>
      </c>
      <c r="I94" s="174"/>
      <c r="J94" s="95">
        <f t="shared" si="6"/>
        <v>0</v>
      </c>
      <c r="K94" s="24"/>
    </row>
    <row r="95" spans="1:11" x14ac:dyDescent="0.25">
      <c r="A95" s="176"/>
      <c r="B95" s="169"/>
      <c r="C95" s="17" t="s">
        <v>54</v>
      </c>
      <c r="D95" s="172"/>
      <c r="E95" s="117"/>
      <c r="F95" s="156"/>
      <c r="G95" s="40" t="str">
        <f>IFERROR(E95*F92,"")</f>
        <v/>
      </c>
      <c r="H95" s="44" t="str">
        <f t="shared" si="5"/>
        <v/>
      </c>
      <c r="I95" s="174"/>
      <c r="J95" s="95">
        <f t="shared" si="6"/>
        <v>0</v>
      </c>
      <c r="K95" s="24"/>
    </row>
    <row r="96" spans="1:11" x14ac:dyDescent="0.25">
      <c r="A96" s="177"/>
      <c r="B96" s="170"/>
      <c r="C96" s="17" t="s">
        <v>54</v>
      </c>
      <c r="D96" s="173"/>
      <c r="E96" s="117"/>
      <c r="F96" s="157"/>
      <c r="G96" s="40"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17"/>
      <c r="F98" s="156"/>
      <c r="G98" s="40" t="str">
        <f>IFERROR(E98*F97,"")</f>
        <v/>
      </c>
      <c r="H98" s="44" t="str">
        <f t="shared" si="5"/>
        <v/>
      </c>
      <c r="I98" s="174"/>
      <c r="J98" s="95">
        <f t="shared" si="6"/>
        <v>0</v>
      </c>
      <c r="K98" s="24"/>
    </row>
    <row r="99" spans="1:11" x14ac:dyDescent="0.25">
      <c r="A99" s="176"/>
      <c r="B99" s="169"/>
      <c r="C99" s="17" t="s">
        <v>54</v>
      </c>
      <c r="D99" s="172"/>
      <c r="E99" s="117"/>
      <c r="F99" s="156"/>
      <c r="G99" s="40" t="str">
        <f>IFERROR(E99*F97,"")</f>
        <v/>
      </c>
      <c r="H99" s="44" t="str">
        <f t="shared" si="5"/>
        <v/>
      </c>
      <c r="I99" s="174"/>
      <c r="J99" s="95">
        <f t="shared" si="6"/>
        <v>0</v>
      </c>
      <c r="K99" s="24"/>
    </row>
    <row r="100" spans="1:11" x14ac:dyDescent="0.25">
      <c r="A100" s="176"/>
      <c r="B100" s="169"/>
      <c r="C100" s="17" t="s">
        <v>54</v>
      </c>
      <c r="D100" s="172"/>
      <c r="E100" s="117"/>
      <c r="F100" s="156"/>
      <c r="G100" s="40" t="str">
        <f>IFERROR(E100*F97,"")</f>
        <v/>
      </c>
      <c r="H100" s="44" t="str">
        <f t="shared" si="5"/>
        <v/>
      </c>
      <c r="I100" s="174"/>
      <c r="J100" s="95">
        <f t="shared" si="6"/>
        <v>0</v>
      </c>
      <c r="K100" s="24"/>
    </row>
    <row r="101" spans="1:11" x14ac:dyDescent="0.25">
      <c r="A101" s="177"/>
      <c r="B101" s="170"/>
      <c r="C101" s="17" t="s">
        <v>54</v>
      </c>
      <c r="D101" s="173"/>
      <c r="E101" s="117"/>
      <c r="F101" s="157"/>
      <c r="G101" s="40"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17"/>
      <c r="F103" s="156"/>
      <c r="G103" s="40" t="str">
        <f>IFERROR(E103*F102,"")</f>
        <v/>
      </c>
      <c r="H103" s="44" t="str">
        <f t="shared" si="5"/>
        <v/>
      </c>
      <c r="I103" s="174"/>
      <c r="J103" s="95">
        <f t="shared" si="6"/>
        <v>0</v>
      </c>
      <c r="K103" s="24"/>
    </row>
    <row r="104" spans="1:11" x14ac:dyDescent="0.25">
      <c r="A104" s="176"/>
      <c r="B104" s="169"/>
      <c r="C104" s="17" t="s">
        <v>54</v>
      </c>
      <c r="D104" s="172"/>
      <c r="E104" s="117"/>
      <c r="F104" s="156"/>
      <c r="G104" s="40" t="str">
        <f>IFERROR(E104*F102,"")</f>
        <v/>
      </c>
      <c r="H104" s="44" t="str">
        <f t="shared" si="5"/>
        <v/>
      </c>
      <c r="I104" s="174"/>
      <c r="J104" s="95">
        <f t="shared" si="6"/>
        <v>0</v>
      </c>
      <c r="K104" s="24"/>
    </row>
    <row r="105" spans="1:11" x14ac:dyDescent="0.25">
      <c r="A105" s="176"/>
      <c r="B105" s="169"/>
      <c r="C105" s="17" t="s">
        <v>54</v>
      </c>
      <c r="D105" s="172"/>
      <c r="E105" s="117"/>
      <c r="F105" s="156"/>
      <c r="G105" s="40" t="str">
        <f>IFERROR(E105*F102,"")</f>
        <v/>
      </c>
      <c r="H105" s="44" t="str">
        <f t="shared" si="5"/>
        <v/>
      </c>
      <c r="I105" s="174"/>
      <c r="J105" s="95">
        <f t="shared" si="6"/>
        <v>0</v>
      </c>
      <c r="K105" s="24"/>
    </row>
    <row r="106" spans="1:11" x14ac:dyDescent="0.25">
      <c r="A106" s="177"/>
      <c r="B106" s="170"/>
      <c r="C106" s="17" t="s">
        <v>54</v>
      </c>
      <c r="D106" s="173"/>
      <c r="E106" s="117"/>
      <c r="F106" s="157"/>
      <c r="G106" s="40"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17"/>
      <c r="F108" s="156"/>
      <c r="G108" s="40" t="str">
        <f>IFERROR(E108*F107,"")</f>
        <v/>
      </c>
      <c r="H108" s="44" t="str">
        <f t="shared" si="5"/>
        <v/>
      </c>
      <c r="I108" s="174"/>
      <c r="J108" s="95">
        <f t="shared" si="6"/>
        <v>0</v>
      </c>
      <c r="K108" s="24"/>
    </row>
    <row r="109" spans="1:11" x14ac:dyDescent="0.25">
      <c r="A109" s="176"/>
      <c r="B109" s="169"/>
      <c r="C109" s="17" t="s">
        <v>54</v>
      </c>
      <c r="D109" s="172"/>
      <c r="E109" s="117"/>
      <c r="F109" s="156"/>
      <c r="G109" s="40" t="str">
        <f>IFERROR(E109*F107,"")</f>
        <v/>
      </c>
      <c r="H109" s="44" t="str">
        <f t="shared" si="5"/>
        <v/>
      </c>
      <c r="I109" s="174"/>
      <c r="J109" s="95">
        <f t="shared" si="6"/>
        <v>0</v>
      </c>
      <c r="K109" s="24"/>
    </row>
    <row r="110" spans="1:11" x14ac:dyDescent="0.25">
      <c r="A110" s="176"/>
      <c r="B110" s="169"/>
      <c r="C110" s="17" t="s">
        <v>54</v>
      </c>
      <c r="D110" s="172"/>
      <c r="E110" s="117"/>
      <c r="F110" s="156"/>
      <c r="G110" s="40" t="str">
        <f>IFERROR(E110*F107,"")</f>
        <v/>
      </c>
      <c r="H110" s="44" t="str">
        <f t="shared" si="5"/>
        <v/>
      </c>
      <c r="I110" s="174"/>
      <c r="J110" s="95">
        <f t="shared" si="6"/>
        <v>0</v>
      </c>
      <c r="K110" s="24"/>
    </row>
    <row r="111" spans="1:11" x14ac:dyDescent="0.25">
      <c r="A111" s="177"/>
      <c r="B111" s="170"/>
      <c r="C111" s="17" t="s">
        <v>54</v>
      </c>
      <c r="D111" s="173"/>
      <c r="E111" s="117"/>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17"/>
      <c r="F113" s="156"/>
      <c r="G113" s="40" t="str">
        <f>IFERROR(E113*F112,"")</f>
        <v/>
      </c>
      <c r="H113" s="44" t="str">
        <f t="shared" si="5"/>
        <v/>
      </c>
      <c r="I113" s="174"/>
      <c r="J113" s="95">
        <f t="shared" si="6"/>
        <v>0</v>
      </c>
      <c r="K113" s="24"/>
    </row>
    <row r="114" spans="1:13" x14ac:dyDescent="0.25">
      <c r="A114" s="176"/>
      <c r="B114" s="169"/>
      <c r="C114" s="17" t="s">
        <v>54</v>
      </c>
      <c r="D114" s="172"/>
      <c r="E114" s="117"/>
      <c r="F114" s="156"/>
      <c r="G114" s="40" t="str">
        <f>IFERROR(E114*F112,"")</f>
        <v/>
      </c>
      <c r="H114" s="44" t="str">
        <f t="shared" si="5"/>
        <v/>
      </c>
      <c r="I114" s="174"/>
      <c r="J114" s="95">
        <f t="shared" si="6"/>
        <v>0</v>
      </c>
      <c r="K114" s="24"/>
    </row>
    <row r="115" spans="1:13" x14ac:dyDescent="0.25">
      <c r="A115" s="176"/>
      <c r="B115" s="169"/>
      <c r="C115" s="17" t="s">
        <v>54</v>
      </c>
      <c r="D115" s="172"/>
      <c r="E115" s="117"/>
      <c r="F115" s="156"/>
      <c r="G115" s="40" t="str">
        <f>IFERROR(E115*F112,"")</f>
        <v/>
      </c>
      <c r="H115" s="44" t="str">
        <f t="shared" si="5"/>
        <v/>
      </c>
      <c r="I115" s="174"/>
      <c r="J115" s="95">
        <f t="shared" si="6"/>
        <v>0</v>
      </c>
      <c r="K115" s="24"/>
    </row>
    <row r="116" spans="1:13" x14ac:dyDescent="0.25">
      <c r="A116" s="177"/>
      <c r="B116" s="170"/>
      <c r="C116" s="17" t="s">
        <v>54</v>
      </c>
      <c r="D116" s="173"/>
      <c r="E116" s="117"/>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38.25" x14ac:dyDescent="0.25">
      <c r="A188" s="22" t="s">
        <v>51</v>
      </c>
      <c r="B188" s="178" t="s">
        <v>85</v>
      </c>
      <c r="C188" s="178"/>
      <c r="D188" s="178"/>
      <c r="E188" s="178"/>
      <c r="F188" s="179"/>
      <c r="G188" s="8">
        <f>SUM(G189:G193)</f>
        <v>0</v>
      </c>
      <c r="H188" s="8">
        <f>SUM(H189:H193)</f>
        <v>0</v>
      </c>
      <c r="I188" s="130"/>
      <c r="J188" s="82"/>
      <c r="K188" s="87" t="s">
        <v>68</v>
      </c>
      <c r="L188" s="87" t="s">
        <v>177</v>
      </c>
    </row>
    <row r="189" spans="1:12" ht="25.5" x14ac:dyDescent="0.25">
      <c r="A189" s="18" t="s">
        <v>53</v>
      </c>
      <c r="B189" s="163" t="s">
        <v>69</v>
      </c>
      <c r="C189" s="163"/>
      <c r="D189" s="32" t="s">
        <v>70</v>
      </c>
      <c r="E189" s="88"/>
      <c r="F189" s="90"/>
      <c r="G189" s="89">
        <f>E189*K189*L189/100</f>
        <v>0</v>
      </c>
      <c r="H189" s="40">
        <f>ROUND(G189*$D$7,2)</f>
        <v>0</v>
      </c>
      <c r="I189" s="19"/>
      <c r="J189" s="82"/>
      <c r="K189" s="47"/>
      <c r="L189" s="47"/>
    </row>
    <row r="190" spans="1:12" ht="25.5"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25.5" x14ac:dyDescent="0.25">
      <c r="A191" s="18" t="s">
        <v>57</v>
      </c>
      <c r="B191" s="163" t="s">
        <v>69</v>
      </c>
      <c r="C191" s="163"/>
      <c r="D191" s="32" t="s">
        <v>70</v>
      </c>
      <c r="E191" s="88"/>
      <c r="F191" s="91"/>
      <c r="G191" s="89">
        <f>E191*K191*L191/100</f>
        <v>0</v>
      </c>
      <c r="H191" s="40">
        <f t="shared" si="27"/>
        <v>0</v>
      </c>
      <c r="I191" s="19"/>
      <c r="J191" s="82"/>
      <c r="K191" s="47"/>
      <c r="L191" s="47"/>
    </row>
    <row r="192" spans="1:12" ht="25.5" x14ac:dyDescent="0.25">
      <c r="A192" s="18" t="s">
        <v>58</v>
      </c>
      <c r="B192" s="163" t="s">
        <v>69</v>
      </c>
      <c r="C192" s="163"/>
      <c r="D192" s="32" t="s">
        <v>70</v>
      </c>
      <c r="E192" s="88"/>
      <c r="F192" s="91"/>
      <c r="G192" s="89">
        <f>E192*K192*L192/100</f>
        <v>0</v>
      </c>
      <c r="H192" s="40">
        <f t="shared" si="27"/>
        <v>0</v>
      </c>
      <c r="I192" s="19"/>
      <c r="J192" s="82"/>
      <c r="K192" s="47"/>
      <c r="L192" s="47"/>
    </row>
    <row r="193" spans="1:12" ht="25.5"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EW0MyfKXlmYehFjhhB7ew3JvmSyOHuBep3DhX93mJh1FkxV/j7/Q6riSKIoZNsr6k8aKkUFBo9MrA6lxNJD9Tw==" saltValue="iXzd6Y531oTf6gHDI/oT0w=="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Fizinio rodiklio numeris turi sutapti su paraiškoje nurodytu numeriu." sqref="D2"/>
    <dataValidation allowBlank="1" showErrorMessage="1" sqref="G67:G116"/>
    <dataValidation type="list" allowBlank="1" showInputMessage="1" showErrorMessage="1" prompt="pasirinkite finansavimo intensyvumą, vadovaujantis Aprašo 41 p." sqref="D7">
      <formula1>" ,100%,0%,25%,35%,40%,45%,50%,60%,65%,70%,75%,80%"</formula1>
    </dataValidation>
    <dataValidation type="list" allowBlank="1" showInputMessage="1" showErrorMessage="1" sqref="M67">
      <formula1>$P$67:$P$69</formula1>
    </dataValidation>
    <dataValidation type="list" allowBlank="1" showInputMessage="1" showErrorMessage="1" sqref="D4">
      <formula1>$M$2:$M$6</formula1>
    </dataValidation>
    <dataValidation type="list" allowBlank="1" showInputMessage="1" showErrorMessage="1" sqref="M11 D51:D65 D40:D49 D33:D37 D27:D31 D12:D25">
      <formula1>$M$11:$M$12</formula1>
    </dataValidation>
    <dataValidation type="list" allowBlank="1" showInputMessage="1" showErrorMessage="1" sqref="D6">
      <formula1>$N$2:$N$37</formula1>
    </dataValidation>
    <dataValidation type="list" allowBlank="1" showInputMessage="1" showErrorMessage="1" sqref="D119:D124 D182:D187 D175:D180 D168:D173 D161:D166 D154:D159 D147:D152 D140:D145 D133:D138 D126:D131">
      <formula1>$M$117:$M$118</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allowBlank="1" showInputMessage="1" showErrorMessage="1" prompt="įrašykite, kiek vienetų rodiklio siekiama" sqref="H4"/>
    <dataValidation allowBlank="1" showInputMessage="1" showErrorMessage="1" prompt="pro ratą procentą apsiskaičiuokite ir įrašykite reikšmę" sqref="E189"/>
    <dataValidation allowBlank="1" showInputMessage="1" showErrorMessage="1" prompt="pagrįskite, kaip apskaičuotas pro rata procentas" sqref="I189"/>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94"/>
  <sheetViews>
    <sheetView topLeftCell="A25" zoomScale="90" zoomScaleNormal="90" workbookViewId="0">
      <selection activeCell="B50" sqref="B50:F50"/>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6.42578125" style="122" customWidth="1"/>
    <col min="8" max="8" width="15.5703125" style="122" customWidth="1"/>
    <col min="9" max="9" width="24.140625" style="122" customWidth="1"/>
    <col min="10" max="10" width="8.7109375" style="79" customWidth="1"/>
    <col min="11" max="11" width="28.85546875" style="79" customWidth="1"/>
    <col min="12" max="12" width="0.42578125" style="79" customWidth="1"/>
    <col min="13" max="13" width="9.85546875" style="79" hidden="1" customWidth="1"/>
    <col min="14" max="14" width="3" style="37" hidden="1" customWidth="1"/>
    <col min="15" max="15" width="12.7109375" style="37" hidden="1" customWidth="1"/>
    <col min="16"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97"/>
      <c r="B6" s="97"/>
      <c r="C6" s="97" t="s">
        <v>179</v>
      </c>
      <c r="D6" s="85">
        <v>12</v>
      </c>
      <c r="E6" s="86"/>
      <c r="F6" s="9"/>
      <c r="G6" s="119"/>
      <c r="H6" s="119"/>
      <c r="I6" s="119"/>
      <c r="J6" s="80"/>
      <c r="K6" s="78"/>
      <c r="M6" s="79" t="s">
        <v>155</v>
      </c>
      <c r="N6" s="37">
        <v>5</v>
      </c>
    </row>
    <row r="7" spans="1:15" x14ac:dyDescent="0.25">
      <c r="A7" s="97"/>
      <c r="B7" s="97"/>
      <c r="C7" s="97"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38.25" x14ac:dyDescent="0.25">
      <c r="A9" s="98" t="s">
        <v>7</v>
      </c>
      <c r="B9" s="162" t="s">
        <v>8</v>
      </c>
      <c r="C9" s="162"/>
      <c r="D9" s="98" t="s">
        <v>9</v>
      </c>
      <c r="E9" s="98" t="s">
        <v>10</v>
      </c>
      <c r="F9" s="9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193</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24"/>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69"/>
      <c r="C68" s="17" t="s">
        <v>54</v>
      </c>
      <c r="D68" s="172"/>
      <c r="E68" s="124"/>
      <c r="F68" s="156"/>
      <c r="G68" s="40">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24"/>
      <c r="F69" s="156"/>
      <c r="G69" s="40">
        <f>IFERROR(E69*F67,"")</f>
        <v>0</v>
      </c>
      <c r="H69" s="44">
        <f t="shared" si="5"/>
        <v>0</v>
      </c>
      <c r="I69" s="174"/>
      <c r="J69" s="95">
        <f t="shared" si="6"/>
        <v>0</v>
      </c>
      <c r="K69" s="24"/>
    </row>
    <row r="70" spans="1:11" ht="15.75" customHeight="1" x14ac:dyDescent="0.25">
      <c r="A70" s="176"/>
      <c r="B70" s="169"/>
      <c r="C70" s="17" t="s">
        <v>54</v>
      </c>
      <c r="D70" s="172"/>
      <c r="E70" s="124"/>
      <c r="F70" s="156"/>
      <c r="G70" s="40">
        <f>IFERROR(E70*F67,"")</f>
        <v>0</v>
      </c>
      <c r="H70" s="44">
        <f t="shared" si="5"/>
        <v>0</v>
      </c>
      <c r="I70" s="174"/>
      <c r="J70" s="95">
        <f t="shared" si="6"/>
        <v>0</v>
      </c>
      <c r="K70" s="24"/>
    </row>
    <row r="71" spans="1:11" ht="15.75" customHeight="1" x14ac:dyDescent="0.25">
      <c r="A71" s="177"/>
      <c r="B71" s="170"/>
      <c r="C71" s="17" t="s">
        <v>54</v>
      </c>
      <c r="D71" s="173"/>
      <c r="E71" s="124"/>
      <c r="F71" s="157"/>
      <c r="G71" s="40">
        <f>IFERROR(E71*F67,"")</f>
        <v>0</v>
      </c>
      <c r="H71" s="44">
        <f t="shared" si="5"/>
        <v>0</v>
      </c>
      <c r="I71" s="174"/>
      <c r="J71" s="95">
        <f t="shared" si="6"/>
        <v>0</v>
      </c>
      <c r="K71" s="24"/>
    </row>
    <row r="72" spans="1:11" ht="15" customHeight="1" x14ac:dyDescent="0.25">
      <c r="A72" s="175" t="s">
        <v>41</v>
      </c>
      <c r="B72" s="168"/>
      <c r="C72" s="17" t="s">
        <v>54</v>
      </c>
      <c r="D72" s="171" t="s">
        <v>55</v>
      </c>
      <c r="E72" s="124"/>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24"/>
      <c r="F73" s="156"/>
      <c r="G73" s="40" t="str">
        <f>IFERROR(E73*F72,"")</f>
        <v/>
      </c>
      <c r="H73" s="44" t="str">
        <f t="shared" si="5"/>
        <v/>
      </c>
      <c r="I73" s="174"/>
      <c r="J73" s="95">
        <f t="shared" si="6"/>
        <v>0</v>
      </c>
      <c r="K73" s="24"/>
    </row>
    <row r="74" spans="1:11" ht="15" customHeight="1" x14ac:dyDescent="0.25">
      <c r="A74" s="176"/>
      <c r="B74" s="169"/>
      <c r="C74" s="17" t="s">
        <v>54</v>
      </c>
      <c r="D74" s="172"/>
      <c r="E74" s="124"/>
      <c r="F74" s="156"/>
      <c r="G74" s="40" t="str">
        <f>IFERROR(E74*F72,"")</f>
        <v/>
      </c>
      <c r="H74" s="44" t="str">
        <f t="shared" si="5"/>
        <v/>
      </c>
      <c r="I74" s="174"/>
      <c r="J74" s="95">
        <f t="shared" si="6"/>
        <v>0</v>
      </c>
      <c r="K74" s="24"/>
    </row>
    <row r="75" spans="1:11" ht="15" customHeight="1" x14ac:dyDescent="0.25">
      <c r="A75" s="176"/>
      <c r="B75" s="169"/>
      <c r="C75" s="17" t="s">
        <v>54</v>
      </c>
      <c r="D75" s="172"/>
      <c r="E75" s="124"/>
      <c r="F75" s="156"/>
      <c r="G75" s="40" t="str">
        <f>IFERROR(E75*F72,"")</f>
        <v/>
      </c>
      <c r="H75" s="44" t="str">
        <f t="shared" si="5"/>
        <v/>
      </c>
      <c r="I75" s="174"/>
      <c r="J75" s="95">
        <f t="shared" si="6"/>
        <v>0</v>
      </c>
      <c r="K75" s="24"/>
    </row>
    <row r="76" spans="1:11" ht="15" customHeight="1" x14ac:dyDescent="0.25">
      <c r="A76" s="177"/>
      <c r="B76" s="170"/>
      <c r="C76" s="17" t="s">
        <v>54</v>
      </c>
      <c r="D76" s="173"/>
      <c r="E76" s="124"/>
      <c r="F76" s="157"/>
      <c r="G76" s="40" t="str">
        <f>IFERROR(E76*F72,"")</f>
        <v/>
      </c>
      <c r="H76" s="44" t="str">
        <f t="shared" si="5"/>
        <v/>
      </c>
      <c r="I76" s="174"/>
      <c r="J76" s="95">
        <f t="shared" si="6"/>
        <v>0</v>
      </c>
      <c r="K76" s="24"/>
    </row>
    <row r="77" spans="1:11" x14ac:dyDescent="0.25">
      <c r="A77" s="175" t="s">
        <v>42</v>
      </c>
      <c r="B77" s="168"/>
      <c r="C77" s="17" t="s">
        <v>54</v>
      </c>
      <c r="D77" s="171" t="s">
        <v>55</v>
      </c>
      <c r="E77" s="124"/>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24"/>
      <c r="F78" s="156"/>
      <c r="G78" s="40" t="str">
        <f>IFERROR(E78*F77,"")</f>
        <v/>
      </c>
      <c r="H78" s="44" t="str">
        <f t="shared" si="5"/>
        <v/>
      </c>
      <c r="I78" s="174"/>
      <c r="J78" s="95">
        <f t="shared" si="6"/>
        <v>0</v>
      </c>
      <c r="K78" s="24"/>
    </row>
    <row r="79" spans="1:11" x14ac:dyDescent="0.25">
      <c r="A79" s="176"/>
      <c r="B79" s="169"/>
      <c r="C79" s="17" t="s">
        <v>54</v>
      </c>
      <c r="D79" s="172"/>
      <c r="E79" s="124"/>
      <c r="F79" s="156"/>
      <c r="G79" s="40" t="str">
        <f>IFERROR(E79*F77,"")</f>
        <v/>
      </c>
      <c r="H79" s="44" t="str">
        <f t="shared" si="5"/>
        <v/>
      </c>
      <c r="I79" s="174"/>
      <c r="J79" s="95">
        <f t="shared" si="6"/>
        <v>0</v>
      </c>
      <c r="K79" s="24"/>
    </row>
    <row r="80" spans="1:11" x14ac:dyDescent="0.25">
      <c r="A80" s="176"/>
      <c r="B80" s="169"/>
      <c r="C80" s="17" t="s">
        <v>54</v>
      </c>
      <c r="D80" s="172"/>
      <c r="E80" s="124"/>
      <c r="F80" s="156"/>
      <c r="G80" s="40" t="str">
        <f>IFERROR(E80*F77,"")</f>
        <v/>
      </c>
      <c r="H80" s="44" t="str">
        <f t="shared" si="5"/>
        <v/>
      </c>
      <c r="I80" s="174"/>
      <c r="J80" s="95">
        <f t="shared" si="6"/>
        <v>0</v>
      </c>
      <c r="K80" s="24"/>
    </row>
    <row r="81" spans="1:11" x14ac:dyDescent="0.25">
      <c r="A81" s="177"/>
      <c r="B81" s="170"/>
      <c r="C81" s="17" t="s">
        <v>54</v>
      </c>
      <c r="D81" s="173"/>
      <c r="E81" s="124"/>
      <c r="F81" s="157"/>
      <c r="G81" s="40" t="str">
        <f>IFERROR(E81*F77,"")</f>
        <v/>
      </c>
      <c r="H81" s="44" t="str">
        <f t="shared" si="5"/>
        <v/>
      </c>
      <c r="I81" s="174"/>
      <c r="J81" s="95">
        <f t="shared" si="6"/>
        <v>0</v>
      </c>
      <c r="K81" s="24"/>
    </row>
    <row r="82" spans="1:11" x14ac:dyDescent="0.25">
      <c r="A82" s="175" t="s">
        <v>43</v>
      </c>
      <c r="B82" s="168"/>
      <c r="C82" s="17" t="s">
        <v>54</v>
      </c>
      <c r="D82" s="171" t="s">
        <v>55</v>
      </c>
      <c r="E82" s="124"/>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24"/>
      <c r="F83" s="156"/>
      <c r="G83" s="40" t="str">
        <f>IFERROR(E83*F82,"")</f>
        <v/>
      </c>
      <c r="H83" s="44" t="str">
        <f t="shared" si="5"/>
        <v/>
      </c>
      <c r="I83" s="174"/>
      <c r="J83" s="95">
        <f t="shared" si="6"/>
        <v>0</v>
      </c>
      <c r="K83" s="24"/>
    </row>
    <row r="84" spans="1:11" x14ac:dyDescent="0.25">
      <c r="A84" s="176"/>
      <c r="B84" s="169"/>
      <c r="C84" s="17" t="s">
        <v>54</v>
      </c>
      <c r="D84" s="172"/>
      <c r="E84" s="124"/>
      <c r="F84" s="156"/>
      <c r="G84" s="40" t="str">
        <f>IFERROR(E84*F82,"")</f>
        <v/>
      </c>
      <c r="H84" s="44" t="str">
        <f t="shared" si="5"/>
        <v/>
      </c>
      <c r="I84" s="174"/>
      <c r="J84" s="95">
        <f t="shared" si="6"/>
        <v>0</v>
      </c>
      <c r="K84" s="24"/>
    </row>
    <row r="85" spans="1:11" x14ac:dyDescent="0.25">
      <c r="A85" s="176"/>
      <c r="B85" s="169"/>
      <c r="C85" s="17" t="s">
        <v>54</v>
      </c>
      <c r="D85" s="172"/>
      <c r="E85" s="124"/>
      <c r="F85" s="156"/>
      <c r="G85" s="40" t="str">
        <f>IFERROR(E85*F82,"")</f>
        <v/>
      </c>
      <c r="H85" s="44" t="str">
        <f t="shared" si="5"/>
        <v/>
      </c>
      <c r="I85" s="174"/>
      <c r="J85" s="95">
        <f t="shared" si="6"/>
        <v>0</v>
      </c>
      <c r="K85" s="24"/>
    </row>
    <row r="86" spans="1:11" x14ac:dyDescent="0.25">
      <c r="A86" s="177"/>
      <c r="B86" s="170"/>
      <c r="C86" s="17" t="s">
        <v>54</v>
      </c>
      <c r="D86" s="173"/>
      <c r="E86" s="124"/>
      <c r="F86" s="157"/>
      <c r="G86" s="40" t="str">
        <f>IFERROR(E86*F82,"")</f>
        <v/>
      </c>
      <c r="H86" s="44" t="str">
        <f t="shared" si="5"/>
        <v/>
      </c>
      <c r="I86" s="174"/>
      <c r="J86" s="95">
        <f t="shared" si="6"/>
        <v>0</v>
      </c>
      <c r="K86" s="24"/>
    </row>
    <row r="87" spans="1:11" x14ac:dyDescent="0.25">
      <c r="A87" s="175" t="s">
        <v>44</v>
      </c>
      <c r="B87" s="168"/>
      <c r="C87" s="17" t="s">
        <v>54</v>
      </c>
      <c r="D87" s="171" t="s">
        <v>55</v>
      </c>
      <c r="E87" s="124"/>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24"/>
      <c r="F88" s="156"/>
      <c r="G88" s="40" t="str">
        <f>IFERROR(E88*F87,"")</f>
        <v/>
      </c>
      <c r="H88" s="44" t="str">
        <f t="shared" si="5"/>
        <v/>
      </c>
      <c r="I88" s="174"/>
      <c r="J88" s="95">
        <f t="shared" si="6"/>
        <v>0</v>
      </c>
      <c r="K88" s="24"/>
    </row>
    <row r="89" spans="1:11" x14ac:dyDescent="0.25">
      <c r="A89" s="176"/>
      <c r="B89" s="169"/>
      <c r="C89" s="17" t="s">
        <v>54</v>
      </c>
      <c r="D89" s="172"/>
      <c r="E89" s="124"/>
      <c r="F89" s="156"/>
      <c r="G89" s="40" t="str">
        <f>IFERROR(E89*F87,"")</f>
        <v/>
      </c>
      <c r="H89" s="44" t="str">
        <f t="shared" si="5"/>
        <v/>
      </c>
      <c r="I89" s="174"/>
      <c r="J89" s="95">
        <f t="shared" si="6"/>
        <v>0</v>
      </c>
      <c r="K89" s="24"/>
    </row>
    <row r="90" spans="1:11" x14ac:dyDescent="0.25">
      <c r="A90" s="176"/>
      <c r="B90" s="169"/>
      <c r="C90" s="17" t="s">
        <v>54</v>
      </c>
      <c r="D90" s="172"/>
      <c r="E90" s="124"/>
      <c r="F90" s="156"/>
      <c r="G90" s="40" t="str">
        <f>IFERROR(E90*F87,"")</f>
        <v/>
      </c>
      <c r="H90" s="44" t="str">
        <f t="shared" si="5"/>
        <v/>
      </c>
      <c r="I90" s="174"/>
      <c r="J90" s="95">
        <f t="shared" si="6"/>
        <v>0</v>
      </c>
      <c r="K90" s="24"/>
    </row>
    <row r="91" spans="1:11" x14ac:dyDescent="0.25">
      <c r="A91" s="177"/>
      <c r="B91" s="170"/>
      <c r="C91" s="17" t="s">
        <v>54</v>
      </c>
      <c r="D91" s="173"/>
      <c r="E91" s="124"/>
      <c r="F91" s="157"/>
      <c r="G91" s="40" t="str">
        <f>IFERROR(E91*F87,"")</f>
        <v/>
      </c>
      <c r="H91" s="44" t="str">
        <f t="shared" si="5"/>
        <v/>
      </c>
      <c r="I91" s="174"/>
      <c r="J91" s="95">
        <f t="shared" si="6"/>
        <v>0</v>
      </c>
      <c r="K91" s="24"/>
    </row>
    <row r="92" spans="1:11" x14ac:dyDescent="0.25">
      <c r="A92" s="175" t="s">
        <v>45</v>
      </c>
      <c r="B92" s="168"/>
      <c r="C92" s="17" t="s">
        <v>54</v>
      </c>
      <c r="D92" s="171" t="s">
        <v>55</v>
      </c>
      <c r="E92" s="124"/>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24"/>
      <c r="F93" s="156"/>
      <c r="G93" s="40" t="str">
        <f>IFERROR(E93*F92,"")</f>
        <v/>
      </c>
      <c r="H93" s="44" t="str">
        <f t="shared" si="5"/>
        <v/>
      </c>
      <c r="I93" s="174"/>
      <c r="J93" s="95">
        <f t="shared" si="6"/>
        <v>0</v>
      </c>
      <c r="K93" s="24"/>
    </row>
    <row r="94" spans="1:11" x14ac:dyDescent="0.25">
      <c r="A94" s="176"/>
      <c r="B94" s="169"/>
      <c r="C94" s="17" t="s">
        <v>54</v>
      </c>
      <c r="D94" s="172"/>
      <c r="E94" s="124"/>
      <c r="F94" s="156"/>
      <c r="G94" s="40" t="str">
        <f>IFERROR(E94*F92,"")</f>
        <v/>
      </c>
      <c r="H94" s="44" t="str">
        <f t="shared" si="5"/>
        <v/>
      </c>
      <c r="I94" s="174"/>
      <c r="J94" s="95">
        <f t="shared" si="6"/>
        <v>0</v>
      </c>
      <c r="K94" s="24"/>
    </row>
    <row r="95" spans="1:11" x14ac:dyDescent="0.25">
      <c r="A95" s="176"/>
      <c r="B95" s="169"/>
      <c r="C95" s="17" t="s">
        <v>54</v>
      </c>
      <c r="D95" s="172"/>
      <c r="E95" s="124"/>
      <c r="F95" s="156"/>
      <c r="G95" s="40" t="str">
        <f>IFERROR(E95*F92,"")</f>
        <v/>
      </c>
      <c r="H95" s="44" t="str">
        <f t="shared" si="5"/>
        <v/>
      </c>
      <c r="I95" s="174"/>
      <c r="J95" s="95">
        <f t="shared" si="6"/>
        <v>0</v>
      </c>
      <c r="K95" s="24"/>
    </row>
    <row r="96" spans="1:11" x14ac:dyDescent="0.25">
      <c r="A96" s="177"/>
      <c r="B96" s="170"/>
      <c r="C96" s="17" t="s">
        <v>54</v>
      </c>
      <c r="D96" s="173"/>
      <c r="E96" s="124"/>
      <c r="F96" s="157"/>
      <c r="G96" s="40" t="str">
        <f>IFERROR(E96*F92,"")</f>
        <v/>
      </c>
      <c r="H96" s="44" t="str">
        <f t="shared" si="5"/>
        <v/>
      </c>
      <c r="I96" s="174"/>
      <c r="J96" s="95">
        <f t="shared" si="6"/>
        <v>0</v>
      </c>
      <c r="K96" s="24"/>
    </row>
    <row r="97" spans="1:11" x14ac:dyDescent="0.25">
      <c r="A97" s="175" t="s">
        <v>46</v>
      </c>
      <c r="B97" s="168"/>
      <c r="C97" s="17" t="s">
        <v>54</v>
      </c>
      <c r="D97" s="171" t="s">
        <v>55</v>
      </c>
      <c r="E97" s="124"/>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24"/>
      <c r="F98" s="156"/>
      <c r="G98" s="40" t="str">
        <f>IFERROR(E98*F97,"")</f>
        <v/>
      </c>
      <c r="H98" s="44" t="str">
        <f t="shared" si="5"/>
        <v/>
      </c>
      <c r="I98" s="174"/>
      <c r="J98" s="95">
        <f t="shared" si="6"/>
        <v>0</v>
      </c>
      <c r="K98" s="24"/>
    </row>
    <row r="99" spans="1:11" x14ac:dyDescent="0.25">
      <c r="A99" s="176"/>
      <c r="B99" s="169"/>
      <c r="C99" s="17" t="s">
        <v>54</v>
      </c>
      <c r="D99" s="172"/>
      <c r="E99" s="124"/>
      <c r="F99" s="156"/>
      <c r="G99" s="40" t="str">
        <f>IFERROR(E99*F97,"")</f>
        <v/>
      </c>
      <c r="H99" s="44" t="str">
        <f t="shared" si="5"/>
        <v/>
      </c>
      <c r="I99" s="174"/>
      <c r="J99" s="95">
        <f t="shared" si="6"/>
        <v>0</v>
      </c>
      <c r="K99" s="24"/>
    </row>
    <row r="100" spans="1:11" x14ac:dyDescent="0.25">
      <c r="A100" s="176"/>
      <c r="B100" s="169"/>
      <c r="C100" s="17" t="s">
        <v>54</v>
      </c>
      <c r="D100" s="172"/>
      <c r="E100" s="124"/>
      <c r="F100" s="156"/>
      <c r="G100" s="40" t="str">
        <f>IFERROR(E100*F97,"")</f>
        <v/>
      </c>
      <c r="H100" s="44" t="str">
        <f t="shared" si="5"/>
        <v/>
      </c>
      <c r="I100" s="174"/>
      <c r="J100" s="95">
        <f t="shared" si="6"/>
        <v>0</v>
      </c>
      <c r="K100" s="24"/>
    </row>
    <row r="101" spans="1:11" x14ac:dyDescent="0.25">
      <c r="A101" s="177"/>
      <c r="B101" s="170"/>
      <c r="C101" s="17" t="s">
        <v>54</v>
      </c>
      <c r="D101" s="173"/>
      <c r="E101" s="124"/>
      <c r="F101" s="157"/>
      <c r="G101" s="40" t="str">
        <f>IFERROR(E101*F97,"")</f>
        <v/>
      </c>
      <c r="H101" s="44" t="str">
        <f t="shared" si="5"/>
        <v/>
      </c>
      <c r="I101" s="174"/>
      <c r="J101" s="95">
        <f t="shared" si="6"/>
        <v>0</v>
      </c>
      <c r="K101" s="24"/>
    </row>
    <row r="102" spans="1:11" x14ac:dyDescent="0.25">
      <c r="A102" s="175" t="s">
        <v>47</v>
      </c>
      <c r="B102" s="168"/>
      <c r="C102" s="17" t="s">
        <v>54</v>
      </c>
      <c r="D102" s="171" t="s">
        <v>55</v>
      </c>
      <c r="E102" s="124"/>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24"/>
      <c r="F103" s="156"/>
      <c r="G103" s="40" t="str">
        <f>IFERROR(E103*F102,"")</f>
        <v/>
      </c>
      <c r="H103" s="44" t="str">
        <f t="shared" si="5"/>
        <v/>
      </c>
      <c r="I103" s="174"/>
      <c r="J103" s="95">
        <f t="shared" si="6"/>
        <v>0</v>
      </c>
      <c r="K103" s="24"/>
    </row>
    <row r="104" spans="1:11" x14ac:dyDescent="0.25">
      <c r="A104" s="176"/>
      <c r="B104" s="169"/>
      <c r="C104" s="17" t="s">
        <v>54</v>
      </c>
      <c r="D104" s="172"/>
      <c r="E104" s="124"/>
      <c r="F104" s="156"/>
      <c r="G104" s="40" t="str">
        <f>IFERROR(E104*F102,"")</f>
        <v/>
      </c>
      <c r="H104" s="44" t="str">
        <f t="shared" si="5"/>
        <v/>
      </c>
      <c r="I104" s="174"/>
      <c r="J104" s="95">
        <f t="shared" si="6"/>
        <v>0</v>
      </c>
      <c r="K104" s="24"/>
    </row>
    <row r="105" spans="1:11" x14ac:dyDescent="0.25">
      <c r="A105" s="176"/>
      <c r="B105" s="169"/>
      <c r="C105" s="17" t="s">
        <v>54</v>
      </c>
      <c r="D105" s="172"/>
      <c r="E105" s="124"/>
      <c r="F105" s="156"/>
      <c r="G105" s="40" t="str">
        <f>IFERROR(E105*F102,"")</f>
        <v/>
      </c>
      <c r="H105" s="44" t="str">
        <f t="shared" si="5"/>
        <v/>
      </c>
      <c r="I105" s="174"/>
      <c r="J105" s="95">
        <f t="shared" si="6"/>
        <v>0</v>
      </c>
      <c r="K105" s="24"/>
    </row>
    <row r="106" spans="1:11" x14ac:dyDescent="0.25">
      <c r="A106" s="177"/>
      <c r="B106" s="170"/>
      <c r="C106" s="17" t="s">
        <v>54</v>
      </c>
      <c r="D106" s="173"/>
      <c r="E106" s="124"/>
      <c r="F106" s="157"/>
      <c r="G106" s="40" t="str">
        <f>IFERROR(E106*F102,"")</f>
        <v/>
      </c>
      <c r="H106" s="44" t="str">
        <f t="shared" si="5"/>
        <v/>
      </c>
      <c r="I106" s="174"/>
      <c r="J106" s="95">
        <f t="shared" si="6"/>
        <v>0</v>
      </c>
      <c r="K106" s="24"/>
    </row>
    <row r="107" spans="1:11" x14ac:dyDescent="0.25">
      <c r="A107" s="175" t="s">
        <v>48</v>
      </c>
      <c r="B107" s="168"/>
      <c r="C107" s="17" t="s">
        <v>54</v>
      </c>
      <c r="D107" s="171" t="s">
        <v>55</v>
      </c>
      <c r="E107" s="124"/>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24"/>
      <c r="F108" s="156"/>
      <c r="G108" s="40" t="str">
        <f>IFERROR(E108*F107,"")</f>
        <v/>
      </c>
      <c r="H108" s="44" t="str">
        <f t="shared" si="5"/>
        <v/>
      </c>
      <c r="I108" s="174"/>
      <c r="J108" s="95">
        <f t="shared" si="6"/>
        <v>0</v>
      </c>
      <c r="K108" s="24"/>
    </row>
    <row r="109" spans="1:11" x14ac:dyDescent="0.25">
      <c r="A109" s="176"/>
      <c r="B109" s="169"/>
      <c r="C109" s="17" t="s">
        <v>54</v>
      </c>
      <c r="D109" s="172"/>
      <c r="E109" s="124"/>
      <c r="F109" s="156"/>
      <c r="G109" s="40" t="str">
        <f>IFERROR(E109*F107,"")</f>
        <v/>
      </c>
      <c r="H109" s="44" t="str">
        <f t="shared" si="5"/>
        <v/>
      </c>
      <c r="I109" s="174"/>
      <c r="J109" s="95">
        <f t="shared" si="6"/>
        <v>0</v>
      </c>
      <c r="K109" s="24"/>
    </row>
    <row r="110" spans="1:11" x14ac:dyDescent="0.25">
      <c r="A110" s="176"/>
      <c r="B110" s="169"/>
      <c r="C110" s="17" t="s">
        <v>54</v>
      </c>
      <c r="D110" s="172"/>
      <c r="E110" s="124"/>
      <c r="F110" s="156"/>
      <c r="G110" s="40" t="str">
        <f>IFERROR(E110*F107,"")</f>
        <v/>
      </c>
      <c r="H110" s="44" t="str">
        <f t="shared" si="5"/>
        <v/>
      </c>
      <c r="I110" s="174"/>
      <c r="J110" s="95">
        <f t="shared" si="6"/>
        <v>0</v>
      </c>
      <c r="K110" s="24"/>
    </row>
    <row r="111" spans="1:11" x14ac:dyDescent="0.25">
      <c r="A111" s="177"/>
      <c r="B111" s="170"/>
      <c r="C111" s="17" t="s">
        <v>54</v>
      </c>
      <c r="D111" s="173"/>
      <c r="E111" s="124"/>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24"/>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24"/>
      <c r="F113" s="156"/>
      <c r="G113" s="40" t="str">
        <f>IFERROR(E113*F112,"")</f>
        <v/>
      </c>
      <c r="H113" s="44" t="str">
        <f t="shared" si="5"/>
        <v/>
      </c>
      <c r="I113" s="174"/>
      <c r="J113" s="95">
        <f t="shared" si="6"/>
        <v>0</v>
      </c>
      <c r="K113" s="24"/>
    </row>
    <row r="114" spans="1:13" x14ac:dyDescent="0.25">
      <c r="A114" s="176"/>
      <c r="B114" s="169"/>
      <c r="C114" s="17" t="s">
        <v>54</v>
      </c>
      <c r="D114" s="172"/>
      <c r="E114" s="124"/>
      <c r="F114" s="156"/>
      <c r="G114" s="40" t="str">
        <f>IFERROR(E114*F112,"")</f>
        <v/>
      </c>
      <c r="H114" s="44" t="str">
        <f t="shared" si="5"/>
        <v/>
      </c>
      <c r="I114" s="174"/>
      <c r="J114" s="95">
        <f t="shared" si="6"/>
        <v>0</v>
      </c>
      <c r="K114" s="24"/>
    </row>
    <row r="115" spans="1:13" x14ac:dyDescent="0.25">
      <c r="A115" s="176"/>
      <c r="B115" s="169"/>
      <c r="C115" s="17" t="s">
        <v>54</v>
      </c>
      <c r="D115" s="172"/>
      <c r="E115" s="124"/>
      <c r="F115" s="156"/>
      <c r="G115" s="40" t="str">
        <f>IFERROR(E115*F112,"")</f>
        <v/>
      </c>
      <c r="H115" s="44" t="str">
        <f t="shared" si="5"/>
        <v/>
      </c>
      <c r="I115" s="174"/>
      <c r="J115" s="95">
        <f t="shared" si="6"/>
        <v>0</v>
      </c>
      <c r="K115" s="24"/>
    </row>
    <row r="116" spans="1:13" x14ac:dyDescent="0.25">
      <c r="A116" s="177"/>
      <c r="B116" s="170"/>
      <c r="C116" s="17" t="s">
        <v>54</v>
      </c>
      <c r="D116" s="173"/>
      <c r="E116" s="124"/>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409.5" x14ac:dyDescent="0.25">
      <c r="A188" s="22" t="s">
        <v>51</v>
      </c>
      <c r="B188" s="178" t="s">
        <v>85</v>
      </c>
      <c r="C188" s="178"/>
      <c r="D188" s="178"/>
      <c r="E188" s="178"/>
      <c r="F188" s="179"/>
      <c r="G188" s="8">
        <f>SUM(G189:G193)</f>
        <v>0</v>
      </c>
      <c r="H188" s="8">
        <f>SUM(H189:H193)</f>
        <v>0</v>
      </c>
      <c r="I188" s="130"/>
      <c r="J188" s="82"/>
      <c r="K188" s="87" t="s">
        <v>68</v>
      </c>
      <c r="L188" s="87" t="s">
        <v>177</v>
      </c>
    </row>
    <row r="189" spans="1:12" ht="25.5" x14ac:dyDescent="0.25">
      <c r="A189" s="18" t="s">
        <v>53</v>
      </c>
      <c r="B189" s="163" t="s">
        <v>69</v>
      </c>
      <c r="C189" s="163"/>
      <c r="D189" s="32" t="s">
        <v>70</v>
      </c>
      <c r="E189" s="88"/>
      <c r="F189" s="90"/>
      <c r="G189" s="89">
        <f>E189*K189*L189/100</f>
        <v>0</v>
      </c>
      <c r="H189" s="40">
        <f>ROUND(G189*$D$7,2)</f>
        <v>0</v>
      </c>
      <c r="I189" s="19"/>
      <c r="J189" s="82"/>
      <c r="K189" s="47"/>
      <c r="L189" s="47"/>
    </row>
    <row r="190" spans="1:12" ht="25.5"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25.5" x14ac:dyDescent="0.25">
      <c r="A191" s="18" t="s">
        <v>57</v>
      </c>
      <c r="B191" s="163" t="s">
        <v>69</v>
      </c>
      <c r="C191" s="163"/>
      <c r="D191" s="32" t="s">
        <v>70</v>
      </c>
      <c r="E191" s="88"/>
      <c r="F191" s="91"/>
      <c r="G191" s="89">
        <f>E191*K191*L191/100</f>
        <v>0</v>
      </c>
      <c r="H191" s="40">
        <f t="shared" si="27"/>
        <v>0</v>
      </c>
      <c r="I191" s="19"/>
      <c r="J191" s="82"/>
      <c r="K191" s="47"/>
      <c r="L191" s="47"/>
    </row>
    <row r="192" spans="1:12" ht="25.5" x14ac:dyDescent="0.25">
      <c r="A192" s="18" t="s">
        <v>58</v>
      </c>
      <c r="B192" s="163" t="s">
        <v>69</v>
      </c>
      <c r="C192" s="163"/>
      <c r="D192" s="32" t="s">
        <v>70</v>
      </c>
      <c r="E192" s="88"/>
      <c r="F192" s="91"/>
      <c r="G192" s="89">
        <f>E192*K192*L192/100</f>
        <v>0</v>
      </c>
      <c r="H192" s="40">
        <f t="shared" si="27"/>
        <v>0</v>
      </c>
      <c r="I192" s="19"/>
      <c r="J192" s="82"/>
      <c r="K192" s="47"/>
      <c r="L192" s="47"/>
    </row>
    <row r="193" spans="1:12" ht="25.5"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uK/kxV6u42chKRg96zbkqejJvyd/1GDeeufNEqb988t4ustYL62e3R1a3BjPSLiueHcj9fQ4XRGUxVDF7oYpcg==" saltValue="nbiSDgIO8PST+eNwGh3s3Q=="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94"/>
  <sheetViews>
    <sheetView topLeftCell="A31" zoomScale="90" zoomScaleNormal="90" workbookViewId="0">
      <selection activeCell="B50" sqref="B50:F50"/>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8" width="18.7109375" style="122" customWidth="1"/>
    <col min="9" max="9" width="24.140625" style="122" customWidth="1"/>
    <col min="10" max="10" width="8.7109375" style="79" customWidth="1"/>
    <col min="11" max="11" width="23.42578125" style="79" customWidth="1"/>
    <col min="12" max="12" width="0.140625" style="79" customWidth="1"/>
    <col min="13" max="13" width="9.85546875" style="79" hidden="1" customWidth="1"/>
    <col min="14" max="14" width="3" style="37" hidden="1" customWidth="1"/>
    <col min="15" max="15" width="12.7109375" style="37" hidden="1" customWidth="1"/>
    <col min="16"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97"/>
      <c r="B6" s="97"/>
      <c r="C6" s="97" t="s">
        <v>179</v>
      </c>
      <c r="D6" s="85">
        <v>12</v>
      </c>
      <c r="E6" s="86"/>
      <c r="F6" s="9"/>
      <c r="G6" s="119"/>
      <c r="H6" s="119"/>
      <c r="I6" s="119"/>
      <c r="J6" s="80"/>
      <c r="K6" s="78"/>
      <c r="M6" s="79" t="s">
        <v>155</v>
      </c>
      <c r="N6" s="37">
        <v>5</v>
      </c>
    </row>
    <row r="7" spans="1:15" x14ac:dyDescent="0.25">
      <c r="A7" s="97"/>
      <c r="B7" s="97"/>
      <c r="C7" s="97"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38.25" x14ac:dyDescent="0.25">
      <c r="A9" s="98" t="s">
        <v>7</v>
      </c>
      <c r="B9" s="162" t="s">
        <v>8</v>
      </c>
      <c r="C9" s="162"/>
      <c r="D9" s="98" t="s">
        <v>9</v>
      </c>
      <c r="E9" s="98" t="s">
        <v>10</v>
      </c>
      <c r="F9" s="9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24"/>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69"/>
      <c r="C68" s="17" t="s">
        <v>54</v>
      </c>
      <c r="D68" s="172"/>
      <c r="E68" s="124"/>
      <c r="F68" s="156"/>
      <c r="G68" s="40">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24"/>
      <c r="F69" s="156"/>
      <c r="G69" s="40">
        <f>IFERROR(E69*F67,"")</f>
        <v>0</v>
      </c>
      <c r="H69" s="44">
        <f t="shared" si="5"/>
        <v>0</v>
      </c>
      <c r="I69" s="174"/>
      <c r="J69" s="95">
        <f t="shared" si="6"/>
        <v>0</v>
      </c>
      <c r="K69" s="24"/>
    </row>
    <row r="70" spans="1:11" ht="15.75" customHeight="1" x14ac:dyDescent="0.25">
      <c r="A70" s="176"/>
      <c r="B70" s="169"/>
      <c r="C70" s="17" t="s">
        <v>54</v>
      </c>
      <c r="D70" s="172"/>
      <c r="E70" s="124"/>
      <c r="F70" s="156"/>
      <c r="G70" s="40">
        <f>IFERROR(E70*F67,"")</f>
        <v>0</v>
      </c>
      <c r="H70" s="44">
        <f t="shared" si="5"/>
        <v>0</v>
      </c>
      <c r="I70" s="174"/>
      <c r="J70" s="95">
        <f t="shared" si="6"/>
        <v>0</v>
      </c>
      <c r="K70" s="24"/>
    </row>
    <row r="71" spans="1:11" ht="15.75" customHeight="1" x14ac:dyDescent="0.25">
      <c r="A71" s="177"/>
      <c r="B71" s="170"/>
      <c r="C71" s="17" t="s">
        <v>54</v>
      </c>
      <c r="D71" s="173"/>
      <c r="E71" s="124"/>
      <c r="F71" s="157"/>
      <c r="G71" s="40">
        <f>IFERROR(E71*F67,"")</f>
        <v>0</v>
      </c>
      <c r="H71" s="44">
        <f t="shared" si="5"/>
        <v>0</v>
      </c>
      <c r="I71" s="174"/>
      <c r="J71" s="95">
        <f t="shared" si="6"/>
        <v>0</v>
      </c>
      <c r="K71" s="24"/>
    </row>
    <row r="72" spans="1:11" ht="15" customHeight="1" x14ac:dyDescent="0.25">
      <c r="A72" s="175" t="s">
        <v>41</v>
      </c>
      <c r="B72" s="168"/>
      <c r="C72" s="17" t="s">
        <v>54</v>
      </c>
      <c r="D72" s="171" t="s">
        <v>55</v>
      </c>
      <c r="E72" s="124"/>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24"/>
      <c r="F73" s="156"/>
      <c r="G73" s="40" t="str">
        <f>IFERROR(E73*F72,"")</f>
        <v/>
      </c>
      <c r="H73" s="44" t="str">
        <f t="shared" si="5"/>
        <v/>
      </c>
      <c r="I73" s="174"/>
      <c r="J73" s="95">
        <f t="shared" si="6"/>
        <v>0</v>
      </c>
      <c r="K73" s="24"/>
    </row>
    <row r="74" spans="1:11" ht="15" customHeight="1" x14ac:dyDescent="0.25">
      <c r="A74" s="176"/>
      <c r="B74" s="169"/>
      <c r="C74" s="17" t="s">
        <v>54</v>
      </c>
      <c r="D74" s="172"/>
      <c r="E74" s="124"/>
      <c r="F74" s="156"/>
      <c r="G74" s="40" t="str">
        <f>IFERROR(E74*F72,"")</f>
        <v/>
      </c>
      <c r="H74" s="44" t="str">
        <f t="shared" si="5"/>
        <v/>
      </c>
      <c r="I74" s="174"/>
      <c r="J74" s="95">
        <f t="shared" si="6"/>
        <v>0</v>
      </c>
      <c r="K74" s="24"/>
    </row>
    <row r="75" spans="1:11" ht="15" customHeight="1" x14ac:dyDescent="0.25">
      <c r="A75" s="176"/>
      <c r="B75" s="169"/>
      <c r="C75" s="17" t="s">
        <v>54</v>
      </c>
      <c r="D75" s="172"/>
      <c r="E75" s="124"/>
      <c r="F75" s="156"/>
      <c r="G75" s="40" t="str">
        <f>IFERROR(E75*F72,"")</f>
        <v/>
      </c>
      <c r="H75" s="44" t="str">
        <f t="shared" si="5"/>
        <v/>
      </c>
      <c r="I75" s="174"/>
      <c r="J75" s="95">
        <f t="shared" si="6"/>
        <v>0</v>
      </c>
      <c r="K75" s="24"/>
    </row>
    <row r="76" spans="1:11" ht="15" customHeight="1" x14ac:dyDescent="0.25">
      <c r="A76" s="177"/>
      <c r="B76" s="170"/>
      <c r="C76" s="17" t="s">
        <v>54</v>
      </c>
      <c r="D76" s="173"/>
      <c r="E76" s="124"/>
      <c r="F76" s="157"/>
      <c r="G76" s="40" t="str">
        <f>IFERROR(E76*F72,"")</f>
        <v/>
      </c>
      <c r="H76" s="44" t="str">
        <f t="shared" si="5"/>
        <v/>
      </c>
      <c r="I76" s="174"/>
      <c r="J76" s="95">
        <f t="shared" si="6"/>
        <v>0</v>
      </c>
      <c r="K76" s="24"/>
    </row>
    <row r="77" spans="1:11" x14ac:dyDescent="0.25">
      <c r="A77" s="175" t="s">
        <v>42</v>
      </c>
      <c r="B77" s="168"/>
      <c r="C77" s="17" t="s">
        <v>54</v>
      </c>
      <c r="D77" s="171" t="s">
        <v>55</v>
      </c>
      <c r="E77" s="124"/>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24"/>
      <c r="F78" s="156"/>
      <c r="G78" s="40" t="str">
        <f>IFERROR(E78*F77,"")</f>
        <v/>
      </c>
      <c r="H78" s="44" t="str">
        <f t="shared" si="5"/>
        <v/>
      </c>
      <c r="I78" s="174"/>
      <c r="J78" s="95">
        <f t="shared" si="6"/>
        <v>0</v>
      </c>
      <c r="K78" s="24"/>
    </row>
    <row r="79" spans="1:11" x14ac:dyDescent="0.25">
      <c r="A79" s="176"/>
      <c r="B79" s="169"/>
      <c r="C79" s="17" t="s">
        <v>54</v>
      </c>
      <c r="D79" s="172"/>
      <c r="E79" s="124"/>
      <c r="F79" s="156"/>
      <c r="G79" s="40" t="str">
        <f>IFERROR(E79*F77,"")</f>
        <v/>
      </c>
      <c r="H79" s="44" t="str">
        <f t="shared" si="5"/>
        <v/>
      </c>
      <c r="I79" s="174"/>
      <c r="J79" s="95">
        <f t="shared" si="6"/>
        <v>0</v>
      </c>
      <c r="K79" s="24"/>
    </row>
    <row r="80" spans="1:11" x14ac:dyDescent="0.25">
      <c r="A80" s="176"/>
      <c r="B80" s="169"/>
      <c r="C80" s="17" t="s">
        <v>54</v>
      </c>
      <c r="D80" s="172"/>
      <c r="E80" s="124"/>
      <c r="F80" s="156"/>
      <c r="G80" s="40" t="str">
        <f>IFERROR(E80*F77,"")</f>
        <v/>
      </c>
      <c r="H80" s="44" t="str">
        <f t="shared" si="5"/>
        <v/>
      </c>
      <c r="I80" s="174"/>
      <c r="J80" s="95">
        <f t="shared" si="6"/>
        <v>0</v>
      </c>
      <c r="K80" s="24"/>
    </row>
    <row r="81" spans="1:11" x14ac:dyDescent="0.25">
      <c r="A81" s="177"/>
      <c r="B81" s="170"/>
      <c r="C81" s="17" t="s">
        <v>54</v>
      </c>
      <c r="D81" s="173"/>
      <c r="E81" s="124"/>
      <c r="F81" s="157"/>
      <c r="G81" s="40" t="str">
        <f>IFERROR(E81*F77,"")</f>
        <v/>
      </c>
      <c r="H81" s="44" t="str">
        <f t="shared" si="5"/>
        <v/>
      </c>
      <c r="I81" s="174"/>
      <c r="J81" s="95">
        <f t="shared" si="6"/>
        <v>0</v>
      </c>
      <c r="K81" s="24"/>
    </row>
    <row r="82" spans="1:11" x14ac:dyDescent="0.25">
      <c r="A82" s="175" t="s">
        <v>43</v>
      </c>
      <c r="B82" s="168"/>
      <c r="C82" s="17" t="s">
        <v>54</v>
      </c>
      <c r="D82" s="171" t="s">
        <v>55</v>
      </c>
      <c r="E82" s="124"/>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24"/>
      <c r="F83" s="156"/>
      <c r="G83" s="40" t="str">
        <f>IFERROR(E83*F82,"")</f>
        <v/>
      </c>
      <c r="H83" s="44" t="str">
        <f t="shared" si="5"/>
        <v/>
      </c>
      <c r="I83" s="174"/>
      <c r="J83" s="95">
        <f t="shared" si="6"/>
        <v>0</v>
      </c>
      <c r="K83" s="24"/>
    </row>
    <row r="84" spans="1:11" x14ac:dyDescent="0.25">
      <c r="A84" s="176"/>
      <c r="B84" s="169"/>
      <c r="C84" s="17" t="s">
        <v>54</v>
      </c>
      <c r="D84" s="172"/>
      <c r="E84" s="124"/>
      <c r="F84" s="156"/>
      <c r="G84" s="40" t="str">
        <f>IFERROR(E84*F82,"")</f>
        <v/>
      </c>
      <c r="H84" s="44" t="str">
        <f t="shared" si="5"/>
        <v/>
      </c>
      <c r="I84" s="174"/>
      <c r="J84" s="95">
        <f t="shared" si="6"/>
        <v>0</v>
      </c>
      <c r="K84" s="24"/>
    </row>
    <row r="85" spans="1:11" x14ac:dyDescent="0.25">
      <c r="A85" s="176"/>
      <c r="B85" s="169"/>
      <c r="C85" s="17" t="s">
        <v>54</v>
      </c>
      <c r="D85" s="172"/>
      <c r="E85" s="124"/>
      <c r="F85" s="156"/>
      <c r="G85" s="40" t="str">
        <f>IFERROR(E85*F82,"")</f>
        <v/>
      </c>
      <c r="H85" s="44" t="str">
        <f t="shared" si="5"/>
        <v/>
      </c>
      <c r="I85" s="174"/>
      <c r="J85" s="95">
        <f t="shared" si="6"/>
        <v>0</v>
      </c>
      <c r="K85" s="24"/>
    </row>
    <row r="86" spans="1:11" x14ac:dyDescent="0.25">
      <c r="A86" s="177"/>
      <c r="B86" s="170"/>
      <c r="C86" s="17" t="s">
        <v>54</v>
      </c>
      <c r="D86" s="173"/>
      <c r="E86" s="124"/>
      <c r="F86" s="157"/>
      <c r="G86" s="40" t="str">
        <f>IFERROR(E86*F82,"")</f>
        <v/>
      </c>
      <c r="H86" s="44" t="str">
        <f t="shared" si="5"/>
        <v/>
      </c>
      <c r="I86" s="174"/>
      <c r="J86" s="95">
        <f t="shared" si="6"/>
        <v>0</v>
      </c>
      <c r="K86" s="24"/>
    </row>
    <row r="87" spans="1:11" x14ac:dyDescent="0.25">
      <c r="A87" s="175" t="s">
        <v>44</v>
      </c>
      <c r="B87" s="168"/>
      <c r="C87" s="17" t="s">
        <v>54</v>
      </c>
      <c r="D87" s="171" t="s">
        <v>55</v>
      </c>
      <c r="E87" s="124"/>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24"/>
      <c r="F88" s="156"/>
      <c r="G88" s="40" t="str">
        <f>IFERROR(E88*F87,"")</f>
        <v/>
      </c>
      <c r="H88" s="44" t="str">
        <f t="shared" si="5"/>
        <v/>
      </c>
      <c r="I88" s="174"/>
      <c r="J88" s="95">
        <f t="shared" si="6"/>
        <v>0</v>
      </c>
      <c r="K88" s="24"/>
    </row>
    <row r="89" spans="1:11" x14ac:dyDescent="0.25">
      <c r="A89" s="176"/>
      <c r="B89" s="169"/>
      <c r="C89" s="17" t="s">
        <v>54</v>
      </c>
      <c r="D89" s="172"/>
      <c r="E89" s="124"/>
      <c r="F89" s="156"/>
      <c r="G89" s="40" t="str">
        <f>IFERROR(E89*F87,"")</f>
        <v/>
      </c>
      <c r="H89" s="44" t="str">
        <f t="shared" si="5"/>
        <v/>
      </c>
      <c r="I89" s="174"/>
      <c r="J89" s="95">
        <f t="shared" si="6"/>
        <v>0</v>
      </c>
      <c r="K89" s="24"/>
    </row>
    <row r="90" spans="1:11" x14ac:dyDescent="0.25">
      <c r="A90" s="176"/>
      <c r="B90" s="169"/>
      <c r="C90" s="17" t="s">
        <v>54</v>
      </c>
      <c r="D90" s="172"/>
      <c r="E90" s="124"/>
      <c r="F90" s="156"/>
      <c r="G90" s="40" t="str">
        <f>IFERROR(E90*F87,"")</f>
        <v/>
      </c>
      <c r="H90" s="44" t="str">
        <f t="shared" si="5"/>
        <v/>
      </c>
      <c r="I90" s="174"/>
      <c r="J90" s="95">
        <f t="shared" si="6"/>
        <v>0</v>
      </c>
      <c r="K90" s="24"/>
    </row>
    <row r="91" spans="1:11" x14ac:dyDescent="0.25">
      <c r="A91" s="177"/>
      <c r="B91" s="170"/>
      <c r="C91" s="17" t="s">
        <v>54</v>
      </c>
      <c r="D91" s="173"/>
      <c r="E91" s="124"/>
      <c r="F91" s="157"/>
      <c r="G91" s="40" t="str">
        <f>IFERROR(E91*F87,"")</f>
        <v/>
      </c>
      <c r="H91" s="44" t="str">
        <f t="shared" si="5"/>
        <v/>
      </c>
      <c r="I91" s="174"/>
      <c r="J91" s="95">
        <f t="shared" si="6"/>
        <v>0</v>
      </c>
      <c r="K91" s="24"/>
    </row>
    <row r="92" spans="1:11" x14ac:dyDescent="0.25">
      <c r="A92" s="175" t="s">
        <v>45</v>
      </c>
      <c r="B92" s="168"/>
      <c r="C92" s="17" t="s">
        <v>54</v>
      </c>
      <c r="D92" s="171" t="s">
        <v>55</v>
      </c>
      <c r="E92" s="124"/>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24"/>
      <c r="F93" s="156"/>
      <c r="G93" s="40" t="str">
        <f>IFERROR(E93*F92,"")</f>
        <v/>
      </c>
      <c r="H93" s="44" t="str">
        <f t="shared" si="5"/>
        <v/>
      </c>
      <c r="I93" s="174"/>
      <c r="J93" s="95">
        <f t="shared" si="6"/>
        <v>0</v>
      </c>
      <c r="K93" s="24"/>
    </row>
    <row r="94" spans="1:11" x14ac:dyDescent="0.25">
      <c r="A94" s="176"/>
      <c r="B94" s="169"/>
      <c r="C94" s="17" t="s">
        <v>54</v>
      </c>
      <c r="D94" s="172"/>
      <c r="E94" s="124"/>
      <c r="F94" s="156"/>
      <c r="G94" s="40" t="str">
        <f>IFERROR(E94*F92,"")</f>
        <v/>
      </c>
      <c r="H94" s="44" t="str">
        <f t="shared" si="5"/>
        <v/>
      </c>
      <c r="I94" s="174"/>
      <c r="J94" s="95">
        <f t="shared" si="6"/>
        <v>0</v>
      </c>
      <c r="K94" s="24"/>
    </row>
    <row r="95" spans="1:11" x14ac:dyDescent="0.25">
      <c r="A95" s="176"/>
      <c r="B95" s="169"/>
      <c r="C95" s="17" t="s">
        <v>54</v>
      </c>
      <c r="D95" s="172"/>
      <c r="E95" s="124"/>
      <c r="F95" s="156"/>
      <c r="G95" s="40" t="str">
        <f>IFERROR(E95*F92,"")</f>
        <v/>
      </c>
      <c r="H95" s="44" t="str">
        <f t="shared" si="5"/>
        <v/>
      </c>
      <c r="I95" s="174"/>
      <c r="J95" s="95">
        <f t="shared" si="6"/>
        <v>0</v>
      </c>
      <c r="K95" s="24"/>
    </row>
    <row r="96" spans="1:11" x14ac:dyDescent="0.25">
      <c r="A96" s="177"/>
      <c r="B96" s="170"/>
      <c r="C96" s="17" t="s">
        <v>54</v>
      </c>
      <c r="D96" s="173"/>
      <c r="E96" s="124"/>
      <c r="F96" s="157"/>
      <c r="G96" s="40" t="str">
        <f>IFERROR(E96*F92,"")</f>
        <v/>
      </c>
      <c r="H96" s="44" t="str">
        <f t="shared" si="5"/>
        <v/>
      </c>
      <c r="I96" s="174"/>
      <c r="J96" s="95">
        <f t="shared" si="6"/>
        <v>0</v>
      </c>
      <c r="K96" s="24"/>
    </row>
    <row r="97" spans="1:11" x14ac:dyDescent="0.25">
      <c r="A97" s="175" t="s">
        <v>46</v>
      </c>
      <c r="B97" s="168"/>
      <c r="C97" s="17" t="s">
        <v>54</v>
      </c>
      <c r="D97" s="171" t="s">
        <v>55</v>
      </c>
      <c r="E97" s="124"/>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24"/>
      <c r="F98" s="156"/>
      <c r="G98" s="40" t="str">
        <f>IFERROR(E98*F97,"")</f>
        <v/>
      </c>
      <c r="H98" s="44" t="str">
        <f t="shared" si="5"/>
        <v/>
      </c>
      <c r="I98" s="174"/>
      <c r="J98" s="95">
        <f t="shared" si="6"/>
        <v>0</v>
      </c>
      <c r="K98" s="24"/>
    </row>
    <row r="99" spans="1:11" x14ac:dyDescent="0.25">
      <c r="A99" s="176"/>
      <c r="B99" s="169"/>
      <c r="C99" s="17" t="s">
        <v>54</v>
      </c>
      <c r="D99" s="172"/>
      <c r="E99" s="124"/>
      <c r="F99" s="156"/>
      <c r="G99" s="40" t="str">
        <f>IFERROR(E99*F97,"")</f>
        <v/>
      </c>
      <c r="H99" s="44" t="str">
        <f t="shared" si="5"/>
        <v/>
      </c>
      <c r="I99" s="174"/>
      <c r="J99" s="95">
        <f t="shared" si="6"/>
        <v>0</v>
      </c>
      <c r="K99" s="24"/>
    </row>
    <row r="100" spans="1:11" x14ac:dyDescent="0.25">
      <c r="A100" s="176"/>
      <c r="B100" s="169"/>
      <c r="C100" s="17" t="s">
        <v>54</v>
      </c>
      <c r="D100" s="172"/>
      <c r="E100" s="124"/>
      <c r="F100" s="156"/>
      <c r="G100" s="40" t="str">
        <f>IFERROR(E100*F97,"")</f>
        <v/>
      </c>
      <c r="H100" s="44" t="str">
        <f t="shared" si="5"/>
        <v/>
      </c>
      <c r="I100" s="174"/>
      <c r="J100" s="95">
        <f t="shared" si="6"/>
        <v>0</v>
      </c>
      <c r="K100" s="24"/>
    </row>
    <row r="101" spans="1:11" x14ac:dyDescent="0.25">
      <c r="A101" s="177"/>
      <c r="B101" s="170"/>
      <c r="C101" s="17" t="s">
        <v>54</v>
      </c>
      <c r="D101" s="173"/>
      <c r="E101" s="124"/>
      <c r="F101" s="157"/>
      <c r="G101" s="40" t="str">
        <f>IFERROR(E101*F97,"")</f>
        <v/>
      </c>
      <c r="H101" s="44" t="str">
        <f t="shared" si="5"/>
        <v/>
      </c>
      <c r="I101" s="174"/>
      <c r="J101" s="95">
        <f t="shared" si="6"/>
        <v>0</v>
      </c>
      <c r="K101" s="24"/>
    </row>
    <row r="102" spans="1:11" x14ac:dyDescent="0.25">
      <c r="A102" s="175" t="s">
        <v>47</v>
      </c>
      <c r="B102" s="168"/>
      <c r="C102" s="17" t="s">
        <v>54</v>
      </c>
      <c r="D102" s="171" t="s">
        <v>55</v>
      </c>
      <c r="E102" s="124"/>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24"/>
      <c r="F103" s="156"/>
      <c r="G103" s="40" t="str">
        <f>IFERROR(E103*F102,"")</f>
        <v/>
      </c>
      <c r="H103" s="44" t="str">
        <f t="shared" si="5"/>
        <v/>
      </c>
      <c r="I103" s="174"/>
      <c r="J103" s="95">
        <f t="shared" si="6"/>
        <v>0</v>
      </c>
      <c r="K103" s="24"/>
    </row>
    <row r="104" spans="1:11" x14ac:dyDescent="0.25">
      <c r="A104" s="176"/>
      <c r="B104" s="169"/>
      <c r="C104" s="17" t="s">
        <v>54</v>
      </c>
      <c r="D104" s="172"/>
      <c r="E104" s="124"/>
      <c r="F104" s="156"/>
      <c r="G104" s="40" t="str">
        <f>IFERROR(E104*F102,"")</f>
        <v/>
      </c>
      <c r="H104" s="44" t="str">
        <f t="shared" si="5"/>
        <v/>
      </c>
      <c r="I104" s="174"/>
      <c r="J104" s="95">
        <f t="shared" si="6"/>
        <v>0</v>
      </c>
      <c r="K104" s="24"/>
    </row>
    <row r="105" spans="1:11" x14ac:dyDescent="0.25">
      <c r="A105" s="176"/>
      <c r="B105" s="169"/>
      <c r="C105" s="17" t="s">
        <v>54</v>
      </c>
      <c r="D105" s="172"/>
      <c r="E105" s="124"/>
      <c r="F105" s="156"/>
      <c r="G105" s="40" t="str">
        <f>IFERROR(E105*F102,"")</f>
        <v/>
      </c>
      <c r="H105" s="44" t="str">
        <f t="shared" si="5"/>
        <v/>
      </c>
      <c r="I105" s="174"/>
      <c r="J105" s="95">
        <f t="shared" si="6"/>
        <v>0</v>
      </c>
      <c r="K105" s="24"/>
    </row>
    <row r="106" spans="1:11" x14ac:dyDescent="0.25">
      <c r="A106" s="177"/>
      <c r="B106" s="170"/>
      <c r="C106" s="17" t="s">
        <v>54</v>
      </c>
      <c r="D106" s="173"/>
      <c r="E106" s="124"/>
      <c r="F106" s="157"/>
      <c r="G106" s="40" t="str">
        <f>IFERROR(E106*F102,"")</f>
        <v/>
      </c>
      <c r="H106" s="44" t="str">
        <f t="shared" si="5"/>
        <v/>
      </c>
      <c r="I106" s="174"/>
      <c r="J106" s="95">
        <f t="shared" si="6"/>
        <v>0</v>
      </c>
      <c r="K106" s="24"/>
    </row>
    <row r="107" spans="1:11" x14ac:dyDescent="0.25">
      <c r="A107" s="175" t="s">
        <v>48</v>
      </c>
      <c r="B107" s="168"/>
      <c r="C107" s="17" t="s">
        <v>54</v>
      </c>
      <c r="D107" s="171" t="s">
        <v>55</v>
      </c>
      <c r="E107" s="124"/>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24"/>
      <c r="F108" s="156"/>
      <c r="G108" s="40" t="str">
        <f>IFERROR(E108*F107,"")</f>
        <v/>
      </c>
      <c r="H108" s="44" t="str">
        <f t="shared" si="5"/>
        <v/>
      </c>
      <c r="I108" s="174"/>
      <c r="J108" s="95">
        <f t="shared" si="6"/>
        <v>0</v>
      </c>
      <c r="K108" s="24"/>
    </row>
    <row r="109" spans="1:11" x14ac:dyDescent="0.25">
      <c r="A109" s="176"/>
      <c r="B109" s="169"/>
      <c r="C109" s="17" t="s">
        <v>54</v>
      </c>
      <c r="D109" s="172"/>
      <c r="E109" s="124"/>
      <c r="F109" s="156"/>
      <c r="G109" s="40" t="str">
        <f>IFERROR(E109*F107,"")</f>
        <v/>
      </c>
      <c r="H109" s="44" t="str">
        <f t="shared" si="5"/>
        <v/>
      </c>
      <c r="I109" s="174"/>
      <c r="J109" s="95">
        <f t="shared" si="6"/>
        <v>0</v>
      </c>
      <c r="K109" s="24"/>
    </row>
    <row r="110" spans="1:11" x14ac:dyDescent="0.25">
      <c r="A110" s="176"/>
      <c r="B110" s="169"/>
      <c r="C110" s="17" t="s">
        <v>54</v>
      </c>
      <c r="D110" s="172"/>
      <c r="E110" s="124"/>
      <c r="F110" s="156"/>
      <c r="G110" s="40" t="str">
        <f>IFERROR(E110*F107,"")</f>
        <v/>
      </c>
      <c r="H110" s="44" t="str">
        <f t="shared" si="5"/>
        <v/>
      </c>
      <c r="I110" s="174"/>
      <c r="J110" s="95">
        <f t="shared" si="6"/>
        <v>0</v>
      </c>
      <c r="K110" s="24"/>
    </row>
    <row r="111" spans="1:11" x14ac:dyDescent="0.25">
      <c r="A111" s="177"/>
      <c r="B111" s="170"/>
      <c r="C111" s="17" t="s">
        <v>54</v>
      </c>
      <c r="D111" s="173"/>
      <c r="E111" s="124"/>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24"/>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24"/>
      <c r="F113" s="156"/>
      <c r="G113" s="40" t="str">
        <f>IFERROR(E113*F112,"")</f>
        <v/>
      </c>
      <c r="H113" s="44" t="str">
        <f t="shared" si="5"/>
        <v/>
      </c>
      <c r="I113" s="174"/>
      <c r="J113" s="95">
        <f t="shared" si="6"/>
        <v>0</v>
      </c>
      <c r="K113" s="24"/>
    </row>
    <row r="114" spans="1:13" x14ac:dyDescent="0.25">
      <c r="A114" s="176"/>
      <c r="B114" s="169"/>
      <c r="C114" s="17" t="s">
        <v>54</v>
      </c>
      <c r="D114" s="172"/>
      <c r="E114" s="124"/>
      <c r="F114" s="156"/>
      <c r="G114" s="40" t="str">
        <f>IFERROR(E114*F112,"")</f>
        <v/>
      </c>
      <c r="H114" s="44" t="str">
        <f t="shared" si="5"/>
        <v/>
      </c>
      <c r="I114" s="174"/>
      <c r="J114" s="95">
        <f t="shared" si="6"/>
        <v>0</v>
      </c>
      <c r="K114" s="24"/>
    </row>
    <row r="115" spans="1:13" x14ac:dyDescent="0.25">
      <c r="A115" s="176"/>
      <c r="B115" s="169"/>
      <c r="C115" s="17" t="s">
        <v>54</v>
      </c>
      <c r="D115" s="172"/>
      <c r="E115" s="124"/>
      <c r="F115" s="156"/>
      <c r="G115" s="40" t="str">
        <f>IFERROR(E115*F112,"")</f>
        <v/>
      </c>
      <c r="H115" s="44" t="str">
        <f t="shared" si="5"/>
        <v/>
      </c>
      <c r="I115" s="174"/>
      <c r="J115" s="95">
        <f t="shared" si="6"/>
        <v>0</v>
      </c>
      <c r="K115" s="24"/>
    </row>
    <row r="116" spans="1:13" x14ac:dyDescent="0.25">
      <c r="A116" s="177"/>
      <c r="B116" s="170"/>
      <c r="C116" s="17" t="s">
        <v>54</v>
      </c>
      <c r="D116" s="173"/>
      <c r="E116" s="124"/>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409.5" x14ac:dyDescent="0.25">
      <c r="A188" s="22" t="s">
        <v>51</v>
      </c>
      <c r="B188" s="178" t="s">
        <v>85</v>
      </c>
      <c r="C188" s="178"/>
      <c r="D188" s="178"/>
      <c r="E188" s="178"/>
      <c r="F188" s="179"/>
      <c r="G188" s="8">
        <f>SUM(G189:G193)</f>
        <v>0</v>
      </c>
      <c r="H188" s="8">
        <f>SUM(H189:H193)</f>
        <v>0</v>
      </c>
      <c r="I188" s="130"/>
      <c r="J188" s="82"/>
      <c r="K188" s="87" t="s">
        <v>68</v>
      </c>
      <c r="L188" s="87" t="s">
        <v>177</v>
      </c>
    </row>
    <row r="189" spans="1:12" ht="25.5" x14ac:dyDescent="0.25">
      <c r="A189" s="18" t="s">
        <v>53</v>
      </c>
      <c r="B189" s="163" t="s">
        <v>69</v>
      </c>
      <c r="C189" s="163"/>
      <c r="D189" s="32" t="s">
        <v>70</v>
      </c>
      <c r="E189" s="88"/>
      <c r="F189" s="90"/>
      <c r="G189" s="89">
        <f>E189*K189*L189/100</f>
        <v>0</v>
      </c>
      <c r="H189" s="40">
        <f>ROUND(G189*$D$7,2)</f>
        <v>0</v>
      </c>
      <c r="I189" s="19"/>
      <c r="J189" s="82"/>
      <c r="K189" s="47"/>
      <c r="L189" s="47"/>
    </row>
    <row r="190" spans="1:12" ht="25.5"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25.5" x14ac:dyDescent="0.25">
      <c r="A191" s="18" t="s">
        <v>57</v>
      </c>
      <c r="B191" s="163" t="s">
        <v>69</v>
      </c>
      <c r="C191" s="163"/>
      <c r="D191" s="32" t="s">
        <v>70</v>
      </c>
      <c r="E191" s="88"/>
      <c r="F191" s="91"/>
      <c r="G191" s="89">
        <f>E191*K191*L191/100</f>
        <v>0</v>
      </c>
      <c r="H191" s="40">
        <f t="shared" si="27"/>
        <v>0</v>
      </c>
      <c r="I191" s="19"/>
      <c r="J191" s="82"/>
      <c r="K191" s="47"/>
      <c r="L191" s="47"/>
    </row>
    <row r="192" spans="1:12" ht="25.5" x14ac:dyDescent="0.25">
      <c r="A192" s="18" t="s">
        <v>58</v>
      </c>
      <c r="B192" s="163" t="s">
        <v>69</v>
      </c>
      <c r="C192" s="163"/>
      <c r="D192" s="32" t="s">
        <v>70</v>
      </c>
      <c r="E192" s="88"/>
      <c r="F192" s="91"/>
      <c r="G192" s="89">
        <f>E192*K192*L192/100</f>
        <v>0</v>
      </c>
      <c r="H192" s="40">
        <f t="shared" si="27"/>
        <v>0</v>
      </c>
      <c r="I192" s="19"/>
      <c r="J192" s="82"/>
      <c r="K192" s="47"/>
      <c r="L192" s="47"/>
    </row>
    <row r="193" spans="1:12" ht="25.5"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1yMspBwuKYOUu2FEPvc+0YwQVJvM5adT/NLHsFcdHn1r0v3aggubbo0YzkzY0LfoOrqhapqXoTzg/NNXAPttA==" saltValue="xSZzDG1M3R7BKmjeX5rjCg=="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Fizinio rodiklio numeris turi sutapti su paraiškoje nurodytu numeriu." sqref="D2"/>
    <dataValidation allowBlank="1" showErrorMessage="1" sqref="G67:G116"/>
    <dataValidation type="list" allowBlank="1" showInputMessage="1" showErrorMessage="1" prompt="pasirinkite finansavimo intensyvumą, vadovaujantis Aprašo 41 p." sqref="D7">
      <formula1>" ,100%,0%,25%,35%,40%,45%,50%,60%,65%,70%,75%,80%"</formula1>
    </dataValidation>
    <dataValidation type="list" allowBlank="1" showInputMessage="1" showErrorMessage="1" sqref="M67">
      <formula1>$P$67:$P$69</formula1>
    </dataValidation>
    <dataValidation type="list" allowBlank="1" showInputMessage="1" showErrorMessage="1" sqref="D4">
      <formula1>$M$2:$M$6</formula1>
    </dataValidation>
    <dataValidation type="list" allowBlank="1" showInputMessage="1" showErrorMessage="1" sqref="M11 D51:D65 D40:D49 D33:D37 D27:D31 D12:D25">
      <formula1>$M$11:$M$12</formula1>
    </dataValidation>
    <dataValidation type="list" allowBlank="1" showInputMessage="1" showErrorMessage="1" sqref="D6">
      <formula1>$N$2:$N$37</formula1>
    </dataValidation>
    <dataValidation type="list" allowBlank="1" showInputMessage="1" showErrorMessage="1" sqref="D119:D124 D182:D187 D175:D180 D168:D173 D161:D166 D154:D159 D147:D152 D140:D145 D133:D138 D126:D131">
      <formula1>$M$117:$M$118</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allowBlank="1" showInputMessage="1" showErrorMessage="1" prompt="įrašykite, kiek vienetų rodiklio siekiama" sqref="H4"/>
    <dataValidation allowBlank="1" showInputMessage="1" showErrorMessage="1" prompt="pro ratą procentą apsiskaičiuokite ir įrašykite reikšmę" sqref="E189"/>
    <dataValidation allowBlank="1" showInputMessage="1" showErrorMessage="1" prompt="pagrįskite, kaip apskaičuotas pro rata procentas" sqref="I189"/>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94"/>
  <sheetViews>
    <sheetView topLeftCell="A43" zoomScale="90" zoomScaleNormal="90" workbookViewId="0">
      <selection activeCell="B50" sqref="B50:F50"/>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6" style="122" customWidth="1"/>
    <col min="8" max="8" width="16.5703125" style="122" customWidth="1"/>
    <col min="9" max="9" width="24.140625" style="122" customWidth="1"/>
    <col min="10" max="10" width="8.7109375" style="79" customWidth="1"/>
    <col min="11" max="11" width="29.140625" style="79" customWidth="1"/>
    <col min="12" max="12" width="18.140625" style="79" hidden="1" customWidth="1"/>
    <col min="13" max="13" width="9.85546875" style="79" hidden="1" customWidth="1"/>
    <col min="14" max="14" width="3" style="37" hidden="1" customWidth="1"/>
    <col min="15" max="15" width="16.28515625" style="37" hidden="1" customWidth="1"/>
    <col min="16"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97"/>
      <c r="B6" s="97"/>
      <c r="C6" s="97" t="s">
        <v>179</v>
      </c>
      <c r="D6" s="85">
        <v>12</v>
      </c>
      <c r="E6" s="86"/>
      <c r="F6" s="9"/>
      <c r="G6" s="119"/>
      <c r="H6" s="119"/>
      <c r="I6" s="119"/>
      <c r="J6" s="80"/>
      <c r="K6" s="78"/>
      <c r="M6" s="79" t="s">
        <v>155</v>
      </c>
      <c r="N6" s="37">
        <v>5</v>
      </c>
    </row>
    <row r="7" spans="1:15" x14ac:dyDescent="0.25">
      <c r="A7" s="97"/>
      <c r="B7" s="97"/>
      <c r="C7" s="97"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38.25" x14ac:dyDescent="0.25">
      <c r="A9" s="98" t="s">
        <v>7</v>
      </c>
      <c r="B9" s="162" t="s">
        <v>8</v>
      </c>
      <c r="C9" s="162"/>
      <c r="D9" s="98" t="s">
        <v>9</v>
      </c>
      <c r="E9" s="98" t="s">
        <v>10</v>
      </c>
      <c r="F9" s="9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t="s">
        <v>154</v>
      </c>
    </row>
    <row r="67" spans="1:11" ht="15.75" customHeight="1" thickBot="1" x14ac:dyDescent="0.3">
      <c r="A67" s="175" t="s">
        <v>40</v>
      </c>
      <c r="B67" s="192" t="s">
        <v>138</v>
      </c>
      <c r="C67" s="17" t="s">
        <v>54</v>
      </c>
      <c r="D67" s="171" t="s">
        <v>55</v>
      </c>
      <c r="E67" s="117"/>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93"/>
      <c r="C68" s="17" t="s">
        <v>54</v>
      </c>
      <c r="D68" s="172"/>
      <c r="E68" s="117"/>
      <c r="F68" s="156"/>
      <c r="G68" s="40">
        <f>IFERROR(E68*F67,"")</f>
        <v>0</v>
      </c>
      <c r="H68" s="44">
        <f t="shared" ref="H68:H116" si="5">IFERROR(G68*$D$7,"")</f>
        <v>0</v>
      </c>
      <c r="I68" s="174"/>
      <c r="J68" s="95">
        <f t="shared" ref="J68:J116" si="6">+(E68/D$6)/140.75</f>
        <v>0</v>
      </c>
      <c r="K68" s="24"/>
    </row>
    <row r="69" spans="1:11" ht="15.75" customHeight="1" x14ac:dyDescent="0.25">
      <c r="A69" s="176"/>
      <c r="B69" s="193"/>
      <c r="C69" s="17" t="s">
        <v>54</v>
      </c>
      <c r="D69" s="172"/>
      <c r="E69" s="117"/>
      <c r="F69" s="156"/>
      <c r="G69" s="40">
        <f>IFERROR(E69*F67,"")</f>
        <v>0</v>
      </c>
      <c r="H69" s="44">
        <f t="shared" si="5"/>
        <v>0</v>
      </c>
      <c r="I69" s="174"/>
      <c r="J69" s="95">
        <f t="shared" si="6"/>
        <v>0</v>
      </c>
      <c r="K69" s="24"/>
    </row>
    <row r="70" spans="1:11" ht="15.75" customHeight="1" x14ac:dyDescent="0.25">
      <c r="A70" s="176"/>
      <c r="B70" s="193"/>
      <c r="C70" s="17" t="s">
        <v>54</v>
      </c>
      <c r="D70" s="172"/>
      <c r="E70" s="117"/>
      <c r="F70" s="156"/>
      <c r="G70" s="40">
        <f>IFERROR(E70*F67,"")</f>
        <v>0</v>
      </c>
      <c r="H70" s="44">
        <f t="shared" si="5"/>
        <v>0</v>
      </c>
      <c r="I70" s="174"/>
      <c r="J70" s="95">
        <f t="shared" si="6"/>
        <v>0</v>
      </c>
      <c r="K70" s="24"/>
    </row>
    <row r="71" spans="1:11" ht="15.75" customHeight="1" x14ac:dyDescent="0.25">
      <c r="A71" s="177"/>
      <c r="B71" s="194"/>
      <c r="C71" s="17" t="s">
        <v>54</v>
      </c>
      <c r="D71" s="173"/>
      <c r="E71" s="117"/>
      <c r="F71" s="157"/>
      <c r="G71" s="40">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17"/>
      <c r="F73" s="156"/>
      <c r="G73" s="40" t="str">
        <f>IFERROR(E73*F72,"")</f>
        <v/>
      </c>
      <c r="H73" s="44" t="str">
        <f t="shared" si="5"/>
        <v/>
      </c>
      <c r="I73" s="174"/>
      <c r="J73" s="95">
        <f t="shared" si="6"/>
        <v>0</v>
      </c>
      <c r="K73" s="24"/>
    </row>
    <row r="74" spans="1:11" ht="15" customHeight="1" x14ac:dyDescent="0.25">
      <c r="A74" s="176"/>
      <c r="B74" s="169"/>
      <c r="C74" s="17" t="s">
        <v>54</v>
      </c>
      <c r="D74" s="172"/>
      <c r="E74" s="117"/>
      <c r="F74" s="156"/>
      <c r="G74" s="40" t="str">
        <f>IFERROR(E74*F72,"")</f>
        <v/>
      </c>
      <c r="H74" s="44" t="str">
        <f t="shared" si="5"/>
        <v/>
      </c>
      <c r="I74" s="174"/>
      <c r="J74" s="95">
        <f t="shared" si="6"/>
        <v>0</v>
      </c>
      <c r="K74" s="24"/>
    </row>
    <row r="75" spans="1:11" ht="15" customHeight="1" x14ac:dyDescent="0.25">
      <c r="A75" s="176"/>
      <c r="B75" s="169"/>
      <c r="C75" s="17" t="s">
        <v>54</v>
      </c>
      <c r="D75" s="172"/>
      <c r="E75" s="117"/>
      <c r="F75" s="156"/>
      <c r="G75" s="40" t="str">
        <f>IFERROR(E75*F72,"")</f>
        <v/>
      </c>
      <c r="H75" s="44" t="str">
        <f t="shared" si="5"/>
        <v/>
      </c>
      <c r="I75" s="174"/>
      <c r="J75" s="95">
        <f t="shared" si="6"/>
        <v>0</v>
      </c>
      <c r="K75" s="24"/>
    </row>
    <row r="76" spans="1:11" ht="15" customHeight="1" x14ac:dyDescent="0.25">
      <c r="A76" s="177"/>
      <c r="B76" s="170"/>
      <c r="C76" s="17" t="s">
        <v>54</v>
      </c>
      <c r="D76" s="173"/>
      <c r="E76" s="117"/>
      <c r="F76" s="157"/>
      <c r="G76" s="40"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17"/>
      <c r="F78" s="156"/>
      <c r="G78" s="40" t="str">
        <f>IFERROR(E78*F77,"")</f>
        <v/>
      </c>
      <c r="H78" s="44" t="str">
        <f t="shared" si="5"/>
        <v/>
      </c>
      <c r="I78" s="174"/>
      <c r="J78" s="95">
        <f t="shared" si="6"/>
        <v>0</v>
      </c>
      <c r="K78" s="24"/>
    </row>
    <row r="79" spans="1:11" x14ac:dyDescent="0.25">
      <c r="A79" s="176"/>
      <c r="B79" s="169"/>
      <c r="C79" s="17" t="s">
        <v>54</v>
      </c>
      <c r="D79" s="172"/>
      <c r="E79" s="117"/>
      <c r="F79" s="156"/>
      <c r="G79" s="40" t="str">
        <f>IFERROR(E79*F77,"")</f>
        <v/>
      </c>
      <c r="H79" s="44" t="str">
        <f t="shared" si="5"/>
        <v/>
      </c>
      <c r="I79" s="174"/>
      <c r="J79" s="95">
        <f t="shared" si="6"/>
        <v>0</v>
      </c>
      <c r="K79" s="24"/>
    </row>
    <row r="80" spans="1:11" x14ac:dyDescent="0.25">
      <c r="A80" s="176"/>
      <c r="B80" s="169"/>
      <c r="C80" s="17" t="s">
        <v>54</v>
      </c>
      <c r="D80" s="172"/>
      <c r="E80" s="117"/>
      <c r="F80" s="156"/>
      <c r="G80" s="40" t="str">
        <f>IFERROR(E80*F77,"")</f>
        <v/>
      </c>
      <c r="H80" s="44" t="str">
        <f t="shared" si="5"/>
        <v/>
      </c>
      <c r="I80" s="174"/>
      <c r="J80" s="95">
        <f t="shared" si="6"/>
        <v>0</v>
      </c>
      <c r="K80" s="24"/>
    </row>
    <row r="81" spans="1:11" x14ac:dyDescent="0.25">
      <c r="A81" s="177"/>
      <c r="B81" s="170"/>
      <c r="C81" s="17" t="s">
        <v>54</v>
      </c>
      <c r="D81" s="173"/>
      <c r="E81" s="117"/>
      <c r="F81" s="157"/>
      <c r="G81" s="40"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17"/>
      <c r="F83" s="156"/>
      <c r="G83" s="40" t="str">
        <f>IFERROR(E83*F82,"")</f>
        <v/>
      </c>
      <c r="H83" s="44" t="str">
        <f t="shared" si="5"/>
        <v/>
      </c>
      <c r="I83" s="174"/>
      <c r="J83" s="95">
        <f t="shared" si="6"/>
        <v>0</v>
      </c>
      <c r="K83" s="24"/>
    </row>
    <row r="84" spans="1:11" x14ac:dyDescent="0.25">
      <c r="A84" s="176"/>
      <c r="B84" s="169"/>
      <c r="C84" s="17" t="s">
        <v>54</v>
      </c>
      <c r="D84" s="172"/>
      <c r="E84" s="117"/>
      <c r="F84" s="156"/>
      <c r="G84" s="40" t="str">
        <f>IFERROR(E84*F82,"")</f>
        <v/>
      </c>
      <c r="H84" s="44" t="str">
        <f t="shared" si="5"/>
        <v/>
      </c>
      <c r="I84" s="174"/>
      <c r="J84" s="95">
        <f t="shared" si="6"/>
        <v>0</v>
      </c>
      <c r="K84" s="24"/>
    </row>
    <row r="85" spans="1:11" x14ac:dyDescent="0.25">
      <c r="A85" s="176"/>
      <c r="B85" s="169"/>
      <c r="C85" s="17" t="s">
        <v>54</v>
      </c>
      <c r="D85" s="172"/>
      <c r="E85" s="117"/>
      <c r="F85" s="156"/>
      <c r="G85" s="40" t="str">
        <f>IFERROR(E85*F82,"")</f>
        <v/>
      </c>
      <c r="H85" s="44" t="str">
        <f t="shared" si="5"/>
        <v/>
      </c>
      <c r="I85" s="174"/>
      <c r="J85" s="95">
        <f t="shared" si="6"/>
        <v>0</v>
      </c>
      <c r="K85" s="24"/>
    </row>
    <row r="86" spans="1:11" x14ac:dyDescent="0.25">
      <c r="A86" s="177"/>
      <c r="B86" s="170"/>
      <c r="C86" s="17" t="s">
        <v>54</v>
      </c>
      <c r="D86" s="173"/>
      <c r="E86" s="117"/>
      <c r="F86" s="157"/>
      <c r="G86" s="40"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17"/>
      <c r="F88" s="156"/>
      <c r="G88" s="40" t="str">
        <f>IFERROR(E88*F87,"")</f>
        <v/>
      </c>
      <c r="H88" s="44" t="str">
        <f t="shared" si="5"/>
        <v/>
      </c>
      <c r="I88" s="174"/>
      <c r="J88" s="95">
        <f t="shared" si="6"/>
        <v>0</v>
      </c>
      <c r="K88" s="24"/>
    </row>
    <row r="89" spans="1:11" x14ac:dyDescent="0.25">
      <c r="A89" s="176"/>
      <c r="B89" s="169"/>
      <c r="C89" s="17" t="s">
        <v>54</v>
      </c>
      <c r="D89" s="172"/>
      <c r="E89" s="117"/>
      <c r="F89" s="156"/>
      <c r="G89" s="40" t="str">
        <f>IFERROR(E89*F87,"")</f>
        <v/>
      </c>
      <c r="H89" s="44" t="str">
        <f t="shared" si="5"/>
        <v/>
      </c>
      <c r="I89" s="174"/>
      <c r="J89" s="95">
        <f t="shared" si="6"/>
        <v>0</v>
      </c>
      <c r="K89" s="24"/>
    </row>
    <row r="90" spans="1:11" x14ac:dyDescent="0.25">
      <c r="A90" s="176"/>
      <c r="B90" s="169"/>
      <c r="C90" s="17" t="s">
        <v>54</v>
      </c>
      <c r="D90" s="172"/>
      <c r="E90" s="117"/>
      <c r="F90" s="156"/>
      <c r="G90" s="40" t="str">
        <f>IFERROR(E90*F87,"")</f>
        <v/>
      </c>
      <c r="H90" s="44" t="str">
        <f t="shared" si="5"/>
        <v/>
      </c>
      <c r="I90" s="174"/>
      <c r="J90" s="95">
        <f t="shared" si="6"/>
        <v>0</v>
      </c>
      <c r="K90" s="24"/>
    </row>
    <row r="91" spans="1:11" x14ac:dyDescent="0.25">
      <c r="A91" s="177"/>
      <c r="B91" s="170"/>
      <c r="C91" s="17" t="s">
        <v>54</v>
      </c>
      <c r="D91" s="173"/>
      <c r="E91" s="117"/>
      <c r="F91" s="157"/>
      <c r="G91" s="40"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17"/>
      <c r="F93" s="156"/>
      <c r="G93" s="40" t="str">
        <f>IFERROR(E93*F92,"")</f>
        <v/>
      </c>
      <c r="H93" s="44" t="str">
        <f t="shared" si="5"/>
        <v/>
      </c>
      <c r="I93" s="174"/>
      <c r="J93" s="95">
        <f t="shared" si="6"/>
        <v>0</v>
      </c>
      <c r="K93" s="24"/>
    </row>
    <row r="94" spans="1:11" x14ac:dyDescent="0.25">
      <c r="A94" s="176"/>
      <c r="B94" s="169"/>
      <c r="C94" s="17" t="s">
        <v>54</v>
      </c>
      <c r="D94" s="172"/>
      <c r="E94" s="117"/>
      <c r="F94" s="156"/>
      <c r="G94" s="40" t="str">
        <f>IFERROR(E94*F92,"")</f>
        <v/>
      </c>
      <c r="H94" s="44" t="str">
        <f t="shared" si="5"/>
        <v/>
      </c>
      <c r="I94" s="174"/>
      <c r="J94" s="95">
        <f t="shared" si="6"/>
        <v>0</v>
      </c>
      <c r="K94" s="24"/>
    </row>
    <row r="95" spans="1:11" x14ac:dyDescent="0.25">
      <c r="A95" s="176"/>
      <c r="B95" s="169"/>
      <c r="C95" s="17" t="s">
        <v>54</v>
      </c>
      <c r="D95" s="172"/>
      <c r="E95" s="117"/>
      <c r="F95" s="156"/>
      <c r="G95" s="40" t="str">
        <f>IFERROR(E95*F92,"")</f>
        <v/>
      </c>
      <c r="H95" s="44" t="str">
        <f t="shared" si="5"/>
        <v/>
      </c>
      <c r="I95" s="174"/>
      <c r="J95" s="95">
        <f t="shared" si="6"/>
        <v>0</v>
      </c>
      <c r="K95" s="24"/>
    </row>
    <row r="96" spans="1:11" x14ac:dyDescent="0.25">
      <c r="A96" s="177"/>
      <c r="B96" s="170"/>
      <c r="C96" s="17" t="s">
        <v>54</v>
      </c>
      <c r="D96" s="173"/>
      <c r="E96" s="117"/>
      <c r="F96" s="157"/>
      <c r="G96" s="40"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17"/>
      <c r="F98" s="156"/>
      <c r="G98" s="40" t="str">
        <f>IFERROR(E98*F97,"")</f>
        <v/>
      </c>
      <c r="H98" s="44" t="str">
        <f t="shared" si="5"/>
        <v/>
      </c>
      <c r="I98" s="174"/>
      <c r="J98" s="95">
        <f t="shared" si="6"/>
        <v>0</v>
      </c>
      <c r="K98" s="24"/>
    </row>
    <row r="99" spans="1:11" x14ac:dyDescent="0.25">
      <c r="A99" s="176"/>
      <c r="B99" s="169"/>
      <c r="C99" s="17" t="s">
        <v>54</v>
      </c>
      <c r="D99" s="172"/>
      <c r="E99" s="117"/>
      <c r="F99" s="156"/>
      <c r="G99" s="40" t="str">
        <f>IFERROR(E99*F97,"")</f>
        <v/>
      </c>
      <c r="H99" s="44" t="str">
        <f t="shared" si="5"/>
        <v/>
      </c>
      <c r="I99" s="174"/>
      <c r="J99" s="95">
        <f t="shared" si="6"/>
        <v>0</v>
      </c>
      <c r="K99" s="24"/>
    </row>
    <row r="100" spans="1:11" x14ac:dyDescent="0.25">
      <c r="A100" s="176"/>
      <c r="B100" s="169"/>
      <c r="C100" s="17" t="s">
        <v>54</v>
      </c>
      <c r="D100" s="172"/>
      <c r="E100" s="117"/>
      <c r="F100" s="156"/>
      <c r="G100" s="40" t="str">
        <f>IFERROR(E100*F97,"")</f>
        <v/>
      </c>
      <c r="H100" s="44" t="str">
        <f t="shared" si="5"/>
        <v/>
      </c>
      <c r="I100" s="174"/>
      <c r="J100" s="95">
        <f t="shared" si="6"/>
        <v>0</v>
      </c>
      <c r="K100" s="24"/>
    </row>
    <row r="101" spans="1:11" x14ac:dyDescent="0.25">
      <c r="A101" s="177"/>
      <c r="B101" s="170"/>
      <c r="C101" s="17" t="s">
        <v>54</v>
      </c>
      <c r="D101" s="173"/>
      <c r="E101" s="117"/>
      <c r="F101" s="157"/>
      <c r="G101" s="40"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17"/>
      <c r="F103" s="156"/>
      <c r="G103" s="40" t="str">
        <f>IFERROR(E103*F102,"")</f>
        <v/>
      </c>
      <c r="H103" s="44" t="str">
        <f t="shared" si="5"/>
        <v/>
      </c>
      <c r="I103" s="174"/>
      <c r="J103" s="95">
        <f t="shared" si="6"/>
        <v>0</v>
      </c>
      <c r="K103" s="24"/>
    </row>
    <row r="104" spans="1:11" x14ac:dyDescent="0.25">
      <c r="A104" s="176"/>
      <c r="B104" s="169"/>
      <c r="C104" s="17" t="s">
        <v>54</v>
      </c>
      <c r="D104" s="172"/>
      <c r="E104" s="117"/>
      <c r="F104" s="156"/>
      <c r="G104" s="40" t="str">
        <f>IFERROR(E104*F102,"")</f>
        <v/>
      </c>
      <c r="H104" s="44" t="str">
        <f t="shared" si="5"/>
        <v/>
      </c>
      <c r="I104" s="174"/>
      <c r="J104" s="95">
        <f t="shared" si="6"/>
        <v>0</v>
      </c>
      <c r="K104" s="24"/>
    </row>
    <row r="105" spans="1:11" x14ac:dyDescent="0.25">
      <c r="A105" s="176"/>
      <c r="B105" s="169"/>
      <c r="C105" s="17" t="s">
        <v>54</v>
      </c>
      <c r="D105" s="172"/>
      <c r="E105" s="117"/>
      <c r="F105" s="156"/>
      <c r="G105" s="40" t="str">
        <f>IFERROR(E105*F102,"")</f>
        <v/>
      </c>
      <c r="H105" s="44" t="str">
        <f t="shared" si="5"/>
        <v/>
      </c>
      <c r="I105" s="174"/>
      <c r="J105" s="95">
        <f t="shared" si="6"/>
        <v>0</v>
      </c>
      <c r="K105" s="24"/>
    </row>
    <row r="106" spans="1:11" x14ac:dyDescent="0.25">
      <c r="A106" s="177"/>
      <c r="B106" s="170"/>
      <c r="C106" s="17" t="s">
        <v>54</v>
      </c>
      <c r="D106" s="173"/>
      <c r="E106" s="117"/>
      <c r="F106" s="157"/>
      <c r="G106" s="40"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17"/>
      <c r="F108" s="156"/>
      <c r="G108" s="40" t="str">
        <f>IFERROR(E108*F107,"")</f>
        <v/>
      </c>
      <c r="H108" s="44" t="str">
        <f t="shared" si="5"/>
        <v/>
      </c>
      <c r="I108" s="174"/>
      <c r="J108" s="95">
        <f t="shared" si="6"/>
        <v>0</v>
      </c>
      <c r="K108" s="24"/>
    </row>
    <row r="109" spans="1:11" x14ac:dyDescent="0.25">
      <c r="A109" s="176"/>
      <c r="B109" s="169"/>
      <c r="C109" s="17" t="s">
        <v>54</v>
      </c>
      <c r="D109" s="172"/>
      <c r="E109" s="117"/>
      <c r="F109" s="156"/>
      <c r="G109" s="40" t="str">
        <f>IFERROR(E109*F107,"")</f>
        <v/>
      </c>
      <c r="H109" s="44" t="str">
        <f t="shared" si="5"/>
        <v/>
      </c>
      <c r="I109" s="174"/>
      <c r="J109" s="95">
        <f t="shared" si="6"/>
        <v>0</v>
      </c>
      <c r="K109" s="24"/>
    </row>
    <row r="110" spans="1:11" x14ac:dyDescent="0.25">
      <c r="A110" s="176"/>
      <c r="B110" s="169"/>
      <c r="C110" s="17" t="s">
        <v>54</v>
      </c>
      <c r="D110" s="172"/>
      <c r="E110" s="117"/>
      <c r="F110" s="156"/>
      <c r="G110" s="40" t="str">
        <f>IFERROR(E110*F107,"")</f>
        <v/>
      </c>
      <c r="H110" s="44" t="str">
        <f t="shared" si="5"/>
        <v/>
      </c>
      <c r="I110" s="174"/>
      <c r="J110" s="95">
        <f t="shared" si="6"/>
        <v>0</v>
      </c>
      <c r="K110" s="24"/>
    </row>
    <row r="111" spans="1:11" x14ac:dyDescent="0.25">
      <c r="A111" s="177"/>
      <c r="B111" s="170"/>
      <c r="C111" s="17" t="s">
        <v>54</v>
      </c>
      <c r="D111" s="173"/>
      <c r="E111" s="117"/>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17"/>
      <c r="F113" s="156"/>
      <c r="G113" s="40" t="str">
        <f>IFERROR(E113*F112,"")</f>
        <v/>
      </c>
      <c r="H113" s="44" t="str">
        <f t="shared" si="5"/>
        <v/>
      </c>
      <c r="I113" s="174"/>
      <c r="J113" s="95">
        <f t="shared" si="6"/>
        <v>0</v>
      </c>
      <c r="K113" s="24"/>
    </row>
    <row r="114" spans="1:13" x14ac:dyDescent="0.25">
      <c r="A114" s="176"/>
      <c r="B114" s="169"/>
      <c r="C114" s="17" t="s">
        <v>54</v>
      </c>
      <c r="D114" s="172"/>
      <c r="E114" s="117"/>
      <c r="F114" s="156"/>
      <c r="G114" s="40" t="str">
        <f>IFERROR(E114*F112,"")</f>
        <v/>
      </c>
      <c r="H114" s="44" t="str">
        <f t="shared" si="5"/>
        <v/>
      </c>
      <c r="I114" s="174"/>
      <c r="J114" s="95">
        <f t="shared" si="6"/>
        <v>0</v>
      </c>
      <c r="K114" s="24"/>
    </row>
    <row r="115" spans="1:13" x14ac:dyDescent="0.25">
      <c r="A115" s="176"/>
      <c r="B115" s="169"/>
      <c r="C115" s="17" t="s">
        <v>54</v>
      </c>
      <c r="D115" s="172"/>
      <c r="E115" s="117"/>
      <c r="F115" s="156"/>
      <c r="G115" s="40" t="str">
        <f>IFERROR(E115*F112,"")</f>
        <v/>
      </c>
      <c r="H115" s="44" t="str">
        <f t="shared" si="5"/>
        <v/>
      </c>
      <c r="I115" s="174"/>
      <c r="J115" s="95">
        <f t="shared" si="6"/>
        <v>0</v>
      </c>
      <c r="K115" s="24"/>
    </row>
    <row r="116" spans="1:13" x14ac:dyDescent="0.25">
      <c r="A116" s="177"/>
      <c r="B116" s="170"/>
      <c r="C116" s="17" t="s">
        <v>54</v>
      </c>
      <c r="D116" s="173"/>
      <c r="E116" s="117"/>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38.25" x14ac:dyDescent="0.25">
      <c r="A188" s="22" t="s">
        <v>51</v>
      </c>
      <c r="B188" s="178" t="s">
        <v>85</v>
      </c>
      <c r="C188" s="178"/>
      <c r="D188" s="178"/>
      <c r="E188" s="178"/>
      <c r="F188" s="179"/>
      <c r="G188" s="8">
        <f>SUM(G189:G193)</f>
        <v>0</v>
      </c>
      <c r="H188" s="8">
        <f>SUM(H189:H193)</f>
        <v>0</v>
      </c>
      <c r="I188" s="130"/>
      <c r="J188" s="82"/>
      <c r="K188" s="87" t="s">
        <v>68</v>
      </c>
      <c r="L188" s="87" t="s">
        <v>177</v>
      </c>
    </row>
    <row r="189" spans="1:12" ht="25.5" x14ac:dyDescent="0.25">
      <c r="A189" s="18" t="s">
        <v>53</v>
      </c>
      <c r="B189" s="163" t="s">
        <v>69</v>
      </c>
      <c r="C189" s="163"/>
      <c r="D189" s="32" t="s">
        <v>70</v>
      </c>
      <c r="E189" s="88"/>
      <c r="F189" s="90"/>
      <c r="G189" s="89">
        <f>E189*K189*L189/100</f>
        <v>0</v>
      </c>
      <c r="H189" s="40">
        <f>ROUND(G189*$D$7,2)</f>
        <v>0</v>
      </c>
      <c r="I189" s="19"/>
      <c r="J189" s="82"/>
      <c r="K189" s="47"/>
      <c r="L189" s="47"/>
    </row>
    <row r="190" spans="1:12" ht="25.5"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25.5" x14ac:dyDescent="0.25">
      <c r="A191" s="18" t="s">
        <v>57</v>
      </c>
      <c r="B191" s="163" t="s">
        <v>69</v>
      </c>
      <c r="C191" s="163"/>
      <c r="D191" s="32" t="s">
        <v>70</v>
      </c>
      <c r="E191" s="88"/>
      <c r="F191" s="91"/>
      <c r="G191" s="89">
        <f>E191*K191*L191/100</f>
        <v>0</v>
      </c>
      <c r="H191" s="40">
        <f t="shared" si="27"/>
        <v>0</v>
      </c>
      <c r="I191" s="19"/>
      <c r="J191" s="82"/>
      <c r="K191" s="47"/>
      <c r="L191" s="47"/>
    </row>
    <row r="192" spans="1:12" ht="25.5" x14ac:dyDescent="0.25">
      <c r="A192" s="18" t="s">
        <v>58</v>
      </c>
      <c r="B192" s="163" t="s">
        <v>69</v>
      </c>
      <c r="C192" s="163"/>
      <c r="D192" s="32" t="s">
        <v>70</v>
      </c>
      <c r="E192" s="88"/>
      <c r="F192" s="91"/>
      <c r="G192" s="89">
        <f>E192*K192*L192/100</f>
        <v>0</v>
      </c>
      <c r="H192" s="40">
        <f t="shared" si="27"/>
        <v>0</v>
      </c>
      <c r="I192" s="19"/>
      <c r="J192" s="82"/>
      <c r="K192" s="47"/>
      <c r="L192" s="47"/>
    </row>
    <row r="193" spans="1:12" ht="25.5"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jvR/En8ddP3uy07Ni4tEGImlUIQjCa49jIPP8rwt6XWALy8fsK35BcrdUGHb4W/pb7wqra+YujQTwGAO2foUSA==" saltValue="hE1e9tNlEKKev5hG8d3O8Q=="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94"/>
  <sheetViews>
    <sheetView topLeftCell="A31" zoomScale="90" zoomScaleNormal="90" workbookViewId="0">
      <selection activeCell="B50" sqref="B50:F50"/>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6.28515625" style="122" customWidth="1"/>
    <col min="8" max="8" width="16.7109375" style="122" customWidth="1"/>
    <col min="9" max="9" width="24.140625" style="122" customWidth="1"/>
    <col min="10" max="10" width="8.7109375" style="79" customWidth="1"/>
    <col min="11" max="11" width="27.7109375" style="79" customWidth="1"/>
    <col min="12" max="12" width="18.140625" style="79" hidden="1" customWidth="1"/>
    <col min="13" max="13" width="9.85546875" style="79" hidden="1" customWidth="1"/>
    <col min="14" max="14" width="3" style="37" hidden="1" customWidth="1"/>
    <col min="15" max="15" width="12.7109375" style="37" hidden="1" customWidth="1"/>
    <col min="16"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97"/>
      <c r="B6" s="97"/>
      <c r="C6" s="97" t="s">
        <v>179</v>
      </c>
      <c r="D6" s="85">
        <v>12</v>
      </c>
      <c r="E6" s="86"/>
      <c r="F6" s="9"/>
      <c r="G6" s="119"/>
      <c r="H6" s="119"/>
      <c r="I6" s="119"/>
      <c r="J6" s="80"/>
      <c r="K6" s="78"/>
      <c r="M6" s="79" t="s">
        <v>155</v>
      </c>
      <c r="N6" s="37">
        <v>5</v>
      </c>
    </row>
    <row r="7" spans="1:15" x14ac:dyDescent="0.25">
      <c r="A7" s="97"/>
      <c r="B7" s="97"/>
      <c r="C7" s="97"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38.25" x14ac:dyDescent="0.25">
      <c r="A9" s="98" t="s">
        <v>7</v>
      </c>
      <c r="B9" s="162" t="s">
        <v>8</v>
      </c>
      <c r="C9" s="162"/>
      <c r="D9" s="98" t="s">
        <v>9</v>
      </c>
      <c r="E9" s="98" t="s">
        <v>10</v>
      </c>
      <c r="F9" s="9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17"/>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69"/>
      <c r="C68" s="17" t="s">
        <v>54</v>
      </c>
      <c r="D68" s="172"/>
      <c r="E68" s="117"/>
      <c r="F68" s="156"/>
      <c r="G68" s="40">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17"/>
      <c r="F69" s="156"/>
      <c r="G69" s="40">
        <f>IFERROR(E69*F67,"")</f>
        <v>0</v>
      </c>
      <c r="H69" s="44">
        <f t="shared" si="5"/>
        <v>0</v>
      </c>
      <c r="I69" s="174"/>
      <c r="J69" s="95">
        <f t="shared" si="6"/>
        <v>0</v>
      </c>
      <c r="K69" s="24"/>
    </row>
    <row r="70" spans="1:11" ht="15.75" customHeight="1" x14ac:dyDescent="0.25">
      <c r="A70" s="176"/>
      <c r="B70" s="169"/>
      <c r="C70" s="17" t="s">
        <v>54</v>
      </c>
      <c r="D70" s="172"/>
      <c r="E70" s="117"/>
      <c r="F70" s="156"/>
      <c r="G70" s="40">
        <f>IFERROR(E70*F67,"")</f>
        <v>0</v>
      </c>
      <c r="H70" s="44">
        <f t="shared" si="5"/>
        <v>0</v>
      </c>
      <c r="I70" s="174"/>
      <c r="J70" s="95">
        <f t="shared" si="6"/>
        <v>0</v>
      </c>
      <c r="K70" s="24"/>
    </row>
    <row r="71" spans="1:11" ht="15.75" customHeight="1" x14ac:dyDescent="0.25">
      <c r="A71" s="177"/>
      <c r="B71" s="170"/>
      <c r="C71" s="17" t="s">
        <v>54</v>
      </c>
      <c r="D71" s="173"/>
      <c r="E71" s="117"/>
      <c r="F71" s="157"/>
      <c r="G71" s="40">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17"/>
      <c r="F73" s="156"/>
      <c r="G73" s="40" t="str">
        <f>IFERROR(E73*F72,"")</f>
        <v/>
      </c>
      <c r="H73" s="44" t="str">
        <f t="shared" si="5"/>
        <v/>
      </c>
      <c r="I73" s="174"/>
      <c r="J73" s="95">
        <f t="shared" si="6"/>
        <v>0</v>
      </c>
      <c r="K73" s="24"/>
    </row>
    <row r="74" spans="1:11" ht="15" customHeight="1" x14ac:dyDescent="0.25">
      <c r="A74" s="176"/>
      <c r="B74" s="169"/>
      <c r="C74" s="17" t="s">
        <v>54</v>
      </c>
      <c r="D74" s="172"/>
      <c r="E74" s="117"/>
      <c r="F74" s="156"/>
      <c r="G74" s="40" t="str">
        <f>IFERROR(E74*F72,"")</f>
        <v/>
      </c>
      <c r="H74" s="44" t="str">
        <f t="shared" si="5"/>
        <v/>
      </c>
      <c r="I74" s="174"/>
      <c r="J74" s="95">
        <f t="shared" si="6"/>
        <v>0</v>
      </c>
      <c r="K74" s="24"/>
    </row>
    <row r="75" spans="1:11" ht="15" customHeight="1" x14ac:dyDescent="0.25">
      <c r="A75" s="176"/>
      <c r="B75" s="169"/>
      <c r="C75" s="17" t="s">
        <v>54</v>
      </c>
      <c r="D75" s="172"/>
      <c r="E75" s="117"/>
      <c r="F75" s="156"/>
      <c r="G75" s="40" t="str">
        <f>IFERROR(E75*F72,"")</f>
        <v/>
      </c>
      <c r="H75" s="44" t="str">
        <f t="shared" si="5"/>
        <v/>
      </c>
      <c r="I75" s="174"/>
      <c r="J75" s="95">
        <f t="shared" si="6"/>
        <v>0</v>
      </c>
      <c r="K75" s="24"/>
    </row>
    <row r="76" spans="1:11" ht="15" customHeight="1" x14ac:dyDescent="0.25">
      <c r="A76" s="177"/>
      <c r="B76" s="170"/>
      <c r="C76" s="17" t="s">
        <v>54</v>
      </c>
      <c r="D76" s="173"/>
      <c r="E76" s="117"/>
      <c r="F76" s="157"/>
      <c r="G76" s="40"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17"/>
      <c r="F78" s="156"/>
      <c r="G78" s="40" t="str">
        <f>IFERROR(E78*F77,"")</f>
        <v/>
      </c>
      <c r="H78" s="44" t="str">
        <f t="shared" si="5"/>
        <v/>
      </c>
      <c r="I78" s="174"/>
      <c r="J78" s="95">
        <f t="shared" si="6"/>
        <v>0</v>
      </c>
      <c r="K78" s="24"/>
    </row>
    <row r="79" spans="1:11" x14ac:dyDescent="0.25">
      <c r="A79" s="176"/>
      <c r="B79" s="169"/>
      <c r="C79" s="17" t="s">
        <v>54</v>
      </c>
      <c r="D79" s="172"/>
      <c r="E79" s="117"/>
      <c r="F79" s="156"/>
      <c r="G79" s="40" t="str">
        <f>IFERROR(E79*F77,"")</f>
        <v/>
      </c>
      <c r="H79" s="44" t="str">
        <f t="shared" si="5"/>
        <v/>
      </c>
      <c r="I79" s="174"/>
      <c r="J79" s="95">
        <f t="shared" si="6"/>
        <v>0</v>
      </c>
      <c r="K79" s="24"/>
    </row>
    <row r="80" spans="1:11" x14ac:dyDescent="0.25">
      <c r="A80" s="176"/>
      <c r="B80" s="169"/>
      <c r="C80" s="17" t="s">
        <v>54</v>
      </c>
      <c r="D80" s="172"/>
      <c r="E80" s="117"/>
      <c r="F80" s="156"/>
      <c r="G80" s="40" t="str">
        <f>IFERROR(E80*F77,"")</f>
        <v/>
      </c>
      <c r="H80" s="44" t="str">
        <f t="shared" si="5"/>
        <v/>
      </c>
      <c r="I80" s="174"/>
      <c r="J80" s="95">
        <f t="shared" si="6"/>
        <v>0</v>
      </c>
      <c r="K80" s="24"/>
    </row>
    <row r="81" spans="1:11" x14ac:dyDescent="0.25">
      <c r="A81" s="177"/>
      <c r="B81" s="170"/>
      <c r="C81" s="17" t="s">
        <v>54</v>
      </c>
      <c r="D81" s="173"/>
      <c r="E81" s="117"/>
      <c r="F81" s="157"/>
      <c r="G81" s="40"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17"/>
      <c r="F83" s="156"/>
      <c r="G83" s="40" t="str">
        <f>IFERROR(E83*F82,"")</f>
        <v/>
      </c>
      <c r="H83" s="44" t="str">
        <f t="shared" si="5"/>
        <v/>
      </c>
      <c r="I83" s="174"/>
      <c r="J83" s="95">
        <f t="shared" si="6"/>
        <v>0</v>
      </c>
      <c r="K83" s="24"/>
    </row>
    <row r="84" spans="1:11" x14ac:dyDescent="0.25">
      <c r="A84" s="176"/>
      <c r="B84" s="169"/>
      <c r="C84" s="17" t="s">
        <v>54</v>
      </c>
      <c r="D84" s="172"/>
      <c r="E84" s="117"/>
      <c r="F84" s="156"/>
      <c r="G84" s="40" t="str">
        <f>IFERROR(E84*F82,"")</f>
        <v/>
      </c>
      <c r="H84" s="44" t="str">
        <f t="shared" si="5"/>
        <v/>
      </c>
      <c r="I84" s="174"/>
      <c r="J84" s="95">
        <f t="shared" si="6"/>
        <v>0</v>
      </c>
      <c r="K84" s="24"/>
    </row>
    <row r="85" spans="1:11" x14ac:dyDescent="0.25">
      <c r="A85" s="176"/>
      <c r="B85" s="169"/>
      <c r="C85" s="17" t="s">
        <v>54</v>
      </c>
      <c r="D85" s="172"/>
      <c r="E85" s="117"/>
      <c r="F85" s="156"/>
      <c r="G85" s="40" t="str">
        <f>IFERROR(E85*F82,"")</f>
        <v/>
      </c>
      <c r="H85" s="44" t="str">
        <f t="shared" si="5"/>
        <v/>
      </c>
      <c r="I85" s="174"/>
      <c r="J85" s="95">
        <f t="shared" si="6"/>
        <v>0</v>
      </c>
      <c r="K85" s="24"/>
    </row>
    <row r="86" spans="1:11" x14ac:dyDescent="0.25">
      <c r="A86" s="177"/>
      <c r="B86" s="170"/>
      <c r="C86" s="17" t="s">
        <v>54</v>
      </c>
      <c r="D86" s="173"/>
      <c r="E86" s="117"/>
      <c r="F86" s="157"/>
      <c r="G86" s="40"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17"/>
      <c r="F88" s="156"/>
      <c r="G88" s="40" t="str">
        <f>IFERROR(E88*F87,"")</f>
        <v/>
      </c>
      <c r="H88" s="44" t="str">
        <f t="shared" si="5"/>
        <v/>
      </c>
      <c r="I88" s="174"/>
      <c r="J88" s="95">
        <f t="shared" si="6"/>
        <v>0</v>
      </c>
      <c r="K88" s="24"/>
    </row>
    <row r="89" spans="1:11" x14ac:dyDescent="0.25">
      <c r="A89" s="176"/>
      <c r="B89" s="169"/>
      <c r="C89" s="17" t="s">
        <v>54</v>
      </c>
      <c r="D89" s="172"/>
      <c r="E89" s="117"/>
      <c r="F89" s="156"/>
      <c r="G89" s="40" t="str">
        <f>IFERROR(E89*F87,"")</f>
        <v/>
      </c>
      <c r="H89" s="44" t="str">
        <f t="shared" si="5"/>
        <v/>
      </c>
      <c r="I89" s="174"/>
      <c r="J89" s="95">
        <f t="shared" si="6"/>
        <v>0</v>
      </c>
      <c r="K89" s="24"/>
    </row>
    <row r="90" spans="1:11" x14ac:dyDescent="0.25">
      <c r="A90" s="176"/>
      <c r="B90" s="169"/>
      <c r="C90" s="17" t="s">
        <v>54</v>
      </c>
      <c r="D90" s="172"/>
      <c r="E90" s="117"/>
      <c r="F90" s="156"/>
      <c r="G90" s="40" t="str">
        <f>IFERROR(E90*F87,"")</f>
        <v/>
      </c>
      <c r="H90" s="44" t="str">
        <f t="shared" si="5"/>
        <v/>
      </c>
      <c r="I90" s="174"/>
      <c r="J90" s="95">
        <f t="shared" si="6"/>
        <v>0</v>
      </c>
      <c r="K90" s="24"/>
    </row>
    <row r="91" spans="1:11" x14ac:dyDescent="0.25">
      <c r="A91" s="177"/>
      <c r="B91" s="170"/>
      <c r="C91" s="17" t="s">
        <v>54</v>
      </c>
      <c r="D91" s="173"/>
      <c r="E91" s="117"/>
      <c r="F91" s="157"/>
      <c r="G91" s="40"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17"/>
      <c r="F93" s="156"/>
      <c r="G93" s="40" t="str">
        <f>IFERROR(E93*F92,"")</f>
        <v/>
      </c>
      <c r="H93" s="44" t="str">
        <f t="shared" si="5"/>
        <v/>
      </c>
      <c r="I93" s="174"/>
      <c r="J93" s="95">
        <f t="shared" si="6"/>
        <v>0</v>
      </c>
      <c r="K93" s="24"/>
    </row>
    <row r="94" spans="1:11" x14ac:dyDescent="0.25">
      <c r="A94" s="176"/>
      <c r="B94" s="169"/>
      <c r="C94" s="17" t="s">
        <v>54</v>
      </c>
      <c r="D94" s="172"/>
      <c r="E94" s="117"/>
      <c r="F94" s="156"/>
      <c r="G94" s="40" t="str">
        <f>IFERROR(E94*F92,"")</f>
        <v/>
      </c>
      <c r="H94" s="44" t="str">
        <f t="shared" si="5"/>
        <v/>
      </c>
      <c r="I94" s="174"/>
      <c r="J94" s="95">
        <f t="shared" si="6"/>
        <v>0</v>
      </c>
      <c r="K94" s="24"/>
    </row>
    <row r="95" spans="1:11" x14ac:dyDescent="0.25">
      <c r="A95" s="176"/>
      <c r="B95" s="169"/>
      <c r="C95" s="17" t="s">
        <v>54</v>
      </c>
      <c r="D95" s="172"/>
      <c r="E95" s="117"/>
      <c r="F95" s="156"/>
      <c r="G95" s="40" t="str">
        <f>IFERROR(E95*F92,"")</f>
        <v/>
      </c>
      <c r="H95" s="44" t="str">
        <f t="shared" si="5"/>
        <v/>
      </c>
      <c r="I95" s="174"/>
      <c r="J95" s="95">
        <f t="shared" si="6"/>
        <v>0</v>
      </c>
      <c r="K95" s="24"/>
    </row>
    <row r="96" spans="1:11" x14ac:dyDescent="0.25">
      <c r="A96" s="177"/>
      <c r="B96" s="170"/>
      <c r="C96" s="17" t="s">
        <v>54</v>
      </c>
      <c r="D96" s="173"/>
      <c r="E96" s="117"/>
      <c r="F96" s="157"/>
      <c r="G96" s="40"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17"/>
      <c r="F98" s="156"/>
      <c r="G98" s="40" t="str">
        <f>IFERROR(E98*F97,"")</f>
        <v/>
      </c>
      <c r="H98" s="44" t="str">
        <f t="shared" si="5"/>
        <v/>
      </c>
      <c r="I98" s="174"/>
      <c r="J98" s="95">
        <f t="shared" si="6"/>
        <v>0</v>
      </c>
      <c r="K98" s="24"/>
    </row>
    <row r="99" spans="1:11" x14ac:dyDescent="0.25">
      <c r="A99" s="176"/>
      <c r="B99" s="169"/>
      <c r="C99" s="17" t="s">
        <v>54</v>
      </c>
      <c r="D99" s="172"/>
      <c r="E99" s="117"/>
      <c r="F99" s="156"/>
      <c r="G99" s="40" t="str">
        <f>IFERROR(E99*F97,"")</f>
        <v/>
      </c>
      <c r="H99" s="44" t="str">
        <f t="shared" si="5"/>
        <v/>
      </c>
      <c r="I99" s="174"/>
      <c r="J99" s="95">
        <f t="shared" si="6"/>
        <v>0</v>
      </c>
      <c r="K99" s="24"/>
    </row>
    <row r="100" spans="1:11" x14ac:dyDescent="0.25">
      <c r="A100" s="176"/>
      <c r="B100" s="169"/>
      <c r="C100" s="17" t="s">
        <v>54</v>
      </c>
      <c r="D100" s="172"/>
      <c r="E100" s="117"/>
      <c r="F100" s="156"/>
      <c r="G100" s="40" t="str">
        <f>IFERROR(E100*F97,"")</f>
        <v/>
      </c>
      <c r="H100" s="44" t="str">
        <f t="shared" si="5"/>
        <v/>
      </c>
      <c r="I100" s="174"/>
      <c r="J100" s="95">
        <f t="shared" si="6"/>
        <v>0</v>
      </c>
      <c r="K100" s="24"/>
    </row>
    <row r="101" spans="1:11" x14ac:dyDescent="0.25">
      <c r="A101" s="177"/>
      <c r="B101" s="170"/>
      <c r="C101" s="17" t="s">
        <v>54</v>
      </c>
      <c r="D101" s="173"/>
      <c r="E101" s="117"/>
      <c r="F101" s="157"/>
      <c r="G101" s="40"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17"/>
      <c r="F103" s="156"/>
      <c r="G103" s="40" t="str">
        <f>IFERROR(E103*F102,"")</f>
        <v/>
      </c>
      <c r="H103" s="44" t="str">
        <f t="shared" si="5"/>
        <v/>
      </c>
      <c r="I103" s="174"/>
      <c r="J103" s="95">
        <f t="shared" si="6"/>
        <v>0</v>
      </c>
      <c r="K103" s="24"/>
    </row>
    <row r="104" spans="1:11" x14ac:dyDescent="0.25">
      <c r="A104" s="176"/>
      <c r="B104" s="169"/>
      <c r="C104" s="17" t="s">
        <v>54</v>
      </c>
      <c r="D104" s="172"/>
      <c r="E104" s="117"/>
      <c r="F104" s="156"/>
      <c r="G104" s="40" t="str">
        <f>IFERROR(E104*F102,"")</f>
        <v/>
      </c>
      <c r="H104" s="44" t="str">
        <f t="shared" si="5"/>
        <v/>
      </c>
      <c r="I104" s="174"/>
      <c r="J104" s="95">
        <f t="shared" si="6"/>
        <v>0</v>
      </c>
      <c r="K104" s="24"/>
    </row>
    <row r="105" spans="1:11" x14ac:dyDescent="0.25">
      <c r="A105" s="176"/>
      <c r="B105" s="169"/>
      <c r="C105" s="17" t="s">
        <v>54</v>
      </c>
      <c r="D105" s="172"/>
      <c r="E105" s="117"/>
      <c r="F105" s="156"/>
      <c r="G105" s="40" t="str">
        <f>IFERROR(E105*F102,"")</f>
        <v/>
      </c>
      <c r="H105" s="44" t="str">
        <f t="shared" si="5"/>
        <v/>
      </c>
      <c r="I105" s="174"/>
      <c r="J105" s="95">
        <f t="shared" si="6"/>
        <v>0</v>
      </c>
      <c r="K105" s="24"/>
    </row>
    <row r="106" spans="1:11" x14ac:dyDescent="0.25">
      <c r="A106" s="177"/>
      <c r="B106" s="170"/>
      <c r="C106" s="17" t="s">
        <v>54</v>
      </c>
      <c r="D106" s="173"/>
      <c r="E106" s="117"/>
      <c r="F106" s="157"/>
      <c r="G106" s="40"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17"/>
      <c r="F108" s="156"/>
      <c r="G108" s="40" t="str">
        <f>IFERROR(E108*F107,"")</f>
        <v/>
      </c>
      <c r="H108" s="44" t="str">
        <f t="shared" si="5"/>
        <v/>
      </c>
      <c r="I108" s="174"/>
      <c r="J108" s="95">
        <f t="shared" si="6"/>
        <v>0</v>
      </c>
      <c r="K108" s="24"/>
    </row>
    <row r="109" spans="1:11" x14ac:dyDescent="0.25">
      <c r="A109" s="176"/>
      <c r="B109" s="169"/>
      <c r="C109" s="17" t="s">
        <v>54</v>
      </c>
      <c r="D109" s="172"/>
      <c r="E109" s="117"/>
      <c r="F109" s="156"/>
      <c r="G109" s="40" t="str">
        <f>IFERROR(E109*F107,"")</f>
        <v/>
      </c>
      <c r="H109" s="44" t="str">
        <f t="shared" si="5"/>
        <v/>
      </c>
      <c r="I109" s="174"/>
      <c r="J109" s="95">
        <f t="shared" si="6"/>
        <v>0</v>
      </c>
      <c r="K109" s="24"/>
    </row>
    <row r="110" spans="1:11" x14ac:dyDescent="0.25">
      <c r="A110" s="176"/>
      <c r="B110" s="169"/>
      <c r="C110" s="17" t="s">
        <v>54</v>
      </c>
      <c r="D110" s="172"/>
      <c r="E110" s="117"/>
      <c r="F110" s="156"/>
      <c r="G110" s="40" t="str">
        <f>IFERROR(E110*F107,"")</f>
        <v/>
      </c>
      <c r="H110" s="44" t="str">
        <f t="shared" si="5"/>
        <v/>
      </c>
      <c r="I110" s="174"/>
      <c r="J110" s="95">
        <f t="shared" si="6"/>
        <v>0</v>
      </c>
      <c r="K110" s="24"/>
    </row>
    <row r="111" spans="1:11" x14ac:dyDescent="0.25">
      <c r="A111" s="177"/>
      <c r="B111" s="170"/>
      <c r="C111" s="17" t="s">
        <v>54</v>
      </c>
      <c r="D111" s="173"/>
      <c r="E111" s="117"/>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17"/>
      <c r="F113" s="156"/>
      <c r="G113" s="40" t="str">
        <f>IFERROR(E113*F112,"")</f>
        <v/>
      </c>
      <c r="H113" s="44" t="str">
        <f t="shared" si="5"/>
        <v/>
      </c>
      <c r="I113" s="174"/>
      <c r="J113" s="95">
        <f t="shared" si="6"/>
        <v>0</v>
      </c>
      <c r="K113" s="24"/>
    </row>
    <row r="114" spans="1:13" x14ac:dyDescent="0.25">
      <c r="A114" s="176"/>
      <c r="B114" s="169"/>
      <c r="C114" s="17" t="s">
        <v>54</v>
      </c>
      <c r="D114" s="172"/>
      <c r="E114" s="117"/>
      <c r="F114" s="156"/>
      <c r="G114" s="40" t="str">
        <f>IFERROR(E114*F112,"")</f>
        <v/>
      </c>
      <c r="H114" s="44" t="str">
        <f t="shared" si="5"/>
        <v/>
      </c>
      <c r="I114" s="174"/>
      <c r="J114" s="95">
        <f t="shared" si="6"/>
        <v>0</v>
      </c>
      <c r="K114" s="24"/>
    </row>
    <row r="115" spans="1:13" x14ac:dyDescent="0.25">
      <c r="A115" s="176"/>
      <c r="B115" s="169"/>
      <c r="C115" s="17" t="s">
        <v>54</v>
      </c>
      <c r="D115" s="172"/>
      <c r="E115" s="117"/>
      <c r="F115" s="156"/>
      <c r="G115" s="40" t="str">
        <f>IFERROR(E115*F112,"")</f>
        <v/>
      </c>
      <c r="H115" s="44" t="str">
        <f t="shared" si="5"/>
        <v/>
      </c>
      <c r="I115" s="174"/>
      <c r="J115" s="95">
        <f t="shared" si="6"/>
        <v>0</v>
      </c>
      <c r="K115" s="24"/>
    </row>
    <row r="116" spans="1:13" x14ac:dyDescent="0.25">
      <c r="A116" s="177"/>
      <c r="B116" s="170"/>
      <c r="C116" s="17" t="s">
        <v>54</v>
      </c>
      <c r="D116" s="173"/>
      <c r="E116" s="117"/>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38.25" x14ac:dyDescent="0.25">
      <c r="A188" s="22" t="s">
        <v>51</v>
      </c>
      <c r="B188" s="178" t="s">
        <v>85</v>
      </c>
      <c r="C188" s="178"/>
      <c r="D188" s="178"/>
      <c r="E188" s="178"/>
      <c r="F188" s="179"/>
      <c r="G188" s="8">
        <f>SUM(G189:G193)</f>
        <v>0</v>
      </c>
      <c r="H188" s="8">
        <f>SUM(H189:H193)</f>
        <v>0</v>
      </c>
      <c r="I188" s="130"/>
      <c r="J188" s="82"/>
      <c r="K188" s="87" t="s">
        <v>68</v>
      </c>
      <c r="L188" s="87" t="s">
        <v>177</v>
      </c>
    </row>
    <row r="189" spans="1:12" ht="18.75" customHeight="1" x14ac:dyDescent="0.25">
      <c r="A189" s="18" t="s">
        <v>53</v>
      </c>
      <c r="B189" s="163" t="s">
        <v>69</v>
      </c>
      <c r="C189" s="163"/>
      <c r="D189" s="32" t="s">
        <v>70</v>
      </c>
      <c r="E189" s="88"/>
      <c r="F189" s="90"/>
      <c r="G189" s="89">
        <f>E189*K189*L189/100</f>
        <v>0</v>
      </c>
      <c r="H189" s="40">
        <f>ROUND(G189*$D$7,2)</f>
        <v>0</v>
      </c>
      <c r="I189" s="19"/>
      <c r="J189" s="82"/>
      <c r="K189" s="47"/>
      <c r="L189" s="47"/>
    </row>
    <row r="190" spans="1:12" ht="18.75" customHeight="1"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18.75" customHeight="1" x14ac:dyDescent="0.25">
      <c r="A191" s="18" t="s">
        <v>57</v>
      </c>
      <c r="B191" s="163" t="s">
        <v>69</v>
      </c>
      <c r="C191" s="163"/>
      <c r="D191" s="32" t="s">
        <v>70</v>
      </c>
      <c r="E191" s="88"/>
      <c r="F191" s="91"/>
      <c r="G191" s="89">
        <f>E191*K191*L191/100</f>
        <v>0</v>
      </c>
      <c r="H191" s="40">
        <f t="shared" si="27"/>
        <v>0</v>
      </c>
      <c r="I191" s="19"/>
      <c r="J191" s="82"/>
      <c r="K191" s="47"/>
      <c r="L191" s="47"/>
    </row>
    <row r="192" spans="1:12" ht="18.75" customHeight="1" x14ac:dyDescent="0.25">
      <c r="A192" s="18" t="s">
        <v>58</v>
      </c>
      <c r="B192" s="163" t="s">
        <v>69</v>
      </c>
      <c r="C192" s="163"/>
      <c r="D192" s="32" t="s">
        <v>70</v>
      </c>
      <c r="E192" s="88"/>
      <c r="F192" s="91"/>
      <c r="G192" s="89">
        <f>E192*K192*L192/100</f>
        <v>0</v>
      </c>
      <c r="H192" s="40">
        <f t="shared" si="27"/>
        <v>0</v>
      </c>
      <c r="I192" s="19"/>
      <c r="J192" s="82"/>
      <c r="K192" s="47"/>
      <c r="L192" s="47"/>
    </row>
    <row r="193" spans="1:12" ht="18.75" customHeight="1" x14ac:dyDescent="0.25">
      <c r="A193" s="18" t="s">
        <v>59</v>
      </c>
      <c r="B193" s="163" t="s">
        <v>69</v>
      </c>
      <c r="C193" s="163"/>
      <c r="D193" s="32" t="s">
        <v>70</v>
      </c>
      <c r="E193" s="88"/>
      <c r="F193" s="92"/>
      <c r="G193" s="89">
        <f>E193*K193*L193/100</f>
        <v>0</v>
      </c>
      <c r="H193" s="40">
        <f t="shared" si="27"/>
        <v>0</v>
      </c>
      <c r="I193" s="19"/>
      <c r="J193" s="82"/>
      <c r="K193" s="47"/>
      <c r="L193" s="47"/>
    </row>
    <row r="194" spans="1:12" ht="28.5" customHeight="1" x14ac:dyDescent="0.25">
      <c r="A194" s="189" t="s">
        <v>71</v>
      </c>
      <c r="B194" s="189"/>
      <c r="C194" s="189"/>
      <c r="D194" s="189"/>
      <c r="E194" s="189"/>
      <c r="F194" s="190"/>
      <c r="G194" s="41">
        <f>G10+G38</f>
        <v>0</v>
      </c>
      <c r="H194" s="41">
        <f>H10+H38</f>
        <v>0</v>
      </c>
      <c r="I194" s="129"/>
      <c r="J194" s="82"/>
      <c r="K194" s="78"/>
    </row>
  </sheetData>
  <sheetProtection algorithmName="SHA-512" hashValue="U/Pz9CsKDCNwNJ6qgO0jZKahsf5LQEB4Ab4VToiaWgkksIB9VTywTkZRplDGodi6RhBFBMrda387FUXO2pstWg==" saltValue="zXiHBfQAnhx7zuY6Ti2+8w=="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Fizinio rodiklio numeris turi sutapti su paraiškoje nurodytu numeriu." sqref="D2"/>
    <dataValidation allowBlank="1" showErrorMessage="1" sqref="G67:G116"/>
    <dataValidation type="list" allowBlank="1" showInputMessage="1" showErrorMessage="1" prompt="pasirinkite finansavimo intensyvumą, vadovaujantis Aprašo 41 p." sqref="D7">
      <formula1>" ,100%,0%,25%,35%,40%,45%,50%,60%,65%,70%,75%,80%"</formula1>
    </dataValidation>
    <dataValidation type="list" allowBlank="1" showInputMessage="1" showErrorMessage="1" sqref="M67">
      <formula1>$P$67:$P$69</formula1>
    </dataValidation>
    <dataValidation type="list" allowBlank="1" showInputMessage="1" showErrorMessage="1" sqref="D4">
      <formula1>$M$2:$M$6</formula1>
    </dataValidation>
    <dataValidation type="list" allowBlank="1" showInputMessage="1" showErrorMessage="1" sqref="M11 D51:D65 D40:D49 D33:D37 D27:D31 D12:D25">
      <formula1>$M$11:$M$12</formula1>
    </dataValidation>
    <dataValidation type="list" allowBlank="1" showInputMessage="1" showErrorMessage="1" sqref="D6">
      <formula1>$N$2:$N$37</formula1>
    </dataValidation>
    <dataValidation type="list" allowBlank="1" showInputMessage="1" showErrorMessage="1" sqref="D119:D124 D182:D187 D175:D180 D168:D173 D161:D166 D154:D159 D147:D152 D140:D145 D133:D138 D126:D131">
      <formula1>$M$117:$M$118</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allowBlank="1" showInputMessage="1" showErrorMessage="1" prompt="įrašykite, kiek vienetų rodiklio siekiama" sqref="H4"/>
    <dataValidation allowBlank="1" showInputMessage="1" showErrorMessage="1" prompt="pro ratą procentą apsiskaičiuokite ir įrašykite reikšmę" sqref="E189"/>
    <dataValidation allowBlank="1" showInputMessage="1" showErrorMessage="1" prompt="pagrįskite, kaip apskaičuotas pro rata procentas" sqref="I189"/>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topLeftCell="A25" zoomScale="90" zoomScaleNormal="90" workbookViewId="0">
      <selection activeCell="B50" sqref="B50:F50"/>
    </sheetView>
  </sheetViews>
  <sheetFormatPr defaultRowHeight="15" x14ac:dyDescent="0.25"/>
  <cols>
    <col min="1" max="1" width="8.7109375" style="37" customWidth="1"/>
    <col min="2" max="2" width="28.7109375" style="37" customWidth="1"/>
    <col min="3" max="3" width="34.28515625" style="37" customWidth="1"/>
    <col min="4" max="4" width="8.7109375" style="37" customWidth="1"/>
    <col min="5" max="5" width="15.28515625" style="37" customWidth="1"/>
    <col min="6" max="6" width="11" style="37" customWidth="1"/>
    <col min="7" max="7" width="20.140625" style="122" customWidth="1"/>
    <col min="8" max="8" width="21" style="122" customWidth="1"/>
    <col min="9" max="9" width="26.5703125" style="37" customWidth="1"/>
    <col min="10" max="10" width="8.7109375" style="79" customWidth="1"/>
    <col min="11" max="11" width="16.42578125" style="79" customWidth="1"/>
    <col min="12" max="12" width="18.140625" style="79" hidden="1" customWidth="1"/>
    <col min="13" max="13" width="9.85546875" style="79" hidden="1" customWidth="1"/>
    <col min="14" max="14" width="3" style="37" hidden="1" customWidth="1"/>
    <col min="15" max="15" width="12.7109375" style="37" hidden="1" customWidth="1"/>
    <col min="16" max="16384" width="9.140625" style="37"/>
  </cols>
  <sheetData>
    <row r="1" spans="1:15" ht="39" customHeight="1" x14ac:dyDescent="0.25">
      <c r="A1" s="107"/>
      <c r="B1" s="107"/>
      <c r="C1" s="107" t="s">
        <v>157</v>
      </c>
      <c r="D1" s="154" t="s">
        <v>180</v>
      </c>
      <c r="E1" s="154"/>
      <c r="F1" s="154"/>
      <c r="G1" s="154"/>
      <c r="H1" s="154"/>
      <c r="I1" s="154"/>
      <c r="J1" s="77"/>
      <c r="K1" s="78"/>
    </row>
    <row r="2" spans="1:15" x14ac:dyDescent="0.25">
      <c r="A2" s="107"/>
      <c r="B2" s="107"/>
      <c r="C2" s="107" t="s">
        <v>1</v>
      </c>
      <c r="D2" s="7" t="s">
        <v>149</v>
      </c>
      <c r="E2" s="9"/>
      <c r="F2" s="9"/>
      <c r="G2" s="119"/>
      <c r="H2" s="119"/>
      <c r="I2" s="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107"/>
      <c r="B4" s="107"/>
      <c r="C4" s="107" t="s">
        <v>3</v>
      </c>
      <c r="D4" s="34" t="s">
        <v>150</v>
      </c>
      <c r="E4" s="34"/>
      <c r="F4" s="35" t="s">
        <v>4</v>
      </c>
      <c r="G4" s="123"/>
      <c r="H4" s="99"/>
      <c r="I4" s="9"/>
      <c r="J4" s="80"/>
      <c r="K4" s="78"/>
      <c r="M4" s="79" t="s">
        <v>150</v>
      </c>
      <c r="N4" s="37">
        <v>3</v>
      </c>
    </row>
    <row r="5" spans="1:15" x14ac:dyDescent="0.25">
      <c r="A5" s="164" t="s">
        <v>5</v>
      </c>
      <c r="B5" s="164"/>
      <c r="C5" s="164"/>
      <c r="D5" s="36"/>
      <c r="E5" s="36"/>
      <c r="F5" s="36"/>
      <c r="G5" s="99"/>
      <c r="H5" s="99"/>
      <c r="I5" s="33"/>
      <c r="J5" s="80"/>
      <c r="K5" s="78"/>
      <c r="M5" s="79" t="s">
        <v>156</v>
      </c>
      <c r="N5" s="37">
        <v>4</v>
      </c>
    </row>
    <row r="6" spans="1:15" ht="18" customHeight="1" x14ac:dyDescent="0.25">
      <c r="A6" s="107"/>
      <c r="B6" s="107"/>
      <c r="C6" s="107" t="s">
        <v>179</v>
      </c>
      <c r="D6" s="85">
        <v>12</v>
      </c>
      <c r="E6" s="86"/>
      <c r="F6" s="9"/>
      <c r="G6" s="119"/>
      <c r="H6" s="119"/>
      <c r="I6" s="9"/>
      <c r="J6" s="80"/>
      <c r="K6" s="78"/>
      <c r="M6" s="79" t="s">
        <v>155</v>
      </c>
      <c r="N6" s="37">
        <v>5</v>
      </c>
    </row>
    <row r="7" spans="1:15" x14ac:dyDescent="0.25">
      <c r="A7" s="107"/>
      <c r="B7" s="107"/>
      <c r="C7" s="107" t="s">
        <v>6</v>
      </c>
      <c r="D7" s="48">
        <v>0.5</v>
      </c>
      <c r="E7" s="9"/>
      <c r="F7" s="9"/>
      <c r="H7" s="120"/>
      <c r="I7" s="9"/>
      <c r="J7" s="80"/>
      <c r="K7" s="78"/>
      <c r="N7" s="37">
        <v>6</v>
      </c>
    </row>
    <row r="8" spans="1:15" x14ac:dyDescent="0.25">
      <c r="A8" s="10"/>
      <c r="B8" s="10"/>
      <c r="C8" s="10"/>
      <c r="D8" s="10"/>
      <c r="E8" s="10"/>
      <c r="F8" s="10"/>
      <c r="G8" s="121"/>
      <c r="H8" s="121"/>
      <c r="I8" s="10"/>
      <c r="J8" s="78"/>
      <c r="K8" s="78"/>
      <c r="N8" s="37">
        <v>7</v>
      </c>
    </row>
    <row r="9" spans="1:15" ht="38.25" x14ac:dyDescent="0.25">
      <c r="A9" s="108" t="s">
        <v>7</v>
      </c>
      <c r="B9" s="162" t="s">
        <v>8</v>
      </c>
      <c r="C9" s="162"/>
      <c r="D9" s="108" t="s">
        <v>9</v>
      </c>
      <c r="E9" s="108" t="s">
        <v>10</v>
      </c>
      <c r="F9" s="10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5"/>
      <c r="J10" s="82"/>
      <c r="K10" s="78"/>
      <c r="N10" s="37">
        <v>9</v>
      </c>
    </row>
    <row r="11" spans="1:15" x14ac:dyDescent="0.25">
      <c r="A11" s="22" t="s">
        <v>102</v>
      </c>
      <c r="B11" s="159" t="s">
        <v>83</v>
      </c>
      <c r="C11" s="160"/>
      <c r="D11" s="161"/>
      <c r="E11" s="106"/>
      <c r="F11" s="106"/>
      <c r="G11" s="42">
        <f>SUM(G12:G31)</f>
        <v>0</v>
      </c>
      <c r="H11" s="42">
        <f>SUM(H12:H31)</f>
        <v>0</v>
      </c>
      <c r="I11" s="84"/>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04"/>
      <c r="J12" s="82"/>
      <c r="K12" s="78"/>
      <c r="M12" s="79" t="s">
        <v>150</v>
      </c>
      <c r="N12" s="37">
        <v>11</v>
      </c>
    </row>
    <row r="13" spans="1:15" x14ac:dyDescent="0.25">
      <c r="A13" s="18" t="s">
        <v>105</v>
      </c>
      <c r="B13" s="163" t="s">
        <v>15</v>
      </c>
      <c r="C13" s="163"/>
      <c r="D13" s="19"/>
      <c r="E13" s="20"/>
      <c r="F13" s="39"/>
      <c r="G13" s="40">
        <f t="shared" si="0"/>
        <v>0</v>
      </c>
      <c r="H13" s="40">
        <f t="shared" si="1"/>
        <v>0</v>
      </c>
      <c r="I13" s="104"/>
      <c r="J13" s="82"/>
      <c r="K13" s="78"/>
      <c r="N13" s="37">
        <v>12</v>
      </c>
    </row>
    <row r="14" spans="1:15" x14ac:dyDescent="0.25">
      <c r="A14" s="18" t="s">
        <v>106</v>
      </c>
      <c r="B14" s="163" t="s">
        <v>15</v>
      </c>
      <c r="C14" s="163"/>
      <c r="D14" s="19"/>
      <c r="E14" s="20"/>
      <c r="F14" s="39"/>
      <c r="G14" s="40">
        <f t="shared" si="0"/>
        <v>0</v>
      </c>
      <c r="H14" s="40">
        <f t="shared" si="1"/>
        <v>0</v>
      </c>
      <c r="I14" s="104"/>
      <c r="J14" s="82"/>
      <c r="K14" s="78"/>
      <c r="N14" s="37">
        <v>13</v>
      </c>
    </row>
    <row r="15" spans="1:15" x14ac:dyDescent="0.25">
      <c r="A15" s="18" t="s">
        <v>107</v>
      </c>
      <c r="B15" s="163" t="s">
        <v>15</v>
      </c>
      <c r="C15" s="163"/>
      <c r="D15" s="19"/>
      <c r="E15" s="20"/>
      <c r="F15" s="39"/>
      <c r="G15" s="40">
        <f t="shared" si="0"/>
        <v>0</v>
      </c>
      <c r="H15" s="40">
        <f t="shared" si="1"/>
        <v>0</v>
      </c>
      <c r="I15" s="104"/>
      <c r="J15" s="82"/>
      <c r="K15" s="78"/>
      <c r="N15" s="37">
        <v>14</v>
      </c>
    </row>
    <row r="16" spans="1:15" x14ac:dyDescent="0.25">
      <c r="A16" s="18" t="s">
        <v>108</v>
      </c>
      <c r="B16" s="163" t="s">
        <v>15</v>
      </c>
      <c r="C16" s="163"/>
      <c r="D16" s="19"/>
      <c r="E16" s="20"/>
      <c r="F16" s="39"/>
      <c r="G16" s="40">
        <f t="shared" si="0"/>
        <v>0</v>
      </c>
      <c r="H16" s="40">
        <f t="shared" si="1"/>
        <v>0</v>
      </c>
      <c r="I16" s="104"/>
      <c r="J16" s="82"/>
      <c r="K16" s="78"/>
      <c r="N16" s="37">
        <v>15</v>
      </c>
    </row>
    <row r="17" spans="1:14" s="79" customFormat="1" x14ac:dyDescent="0.25">
      <c r="A17" s="18" t="s">
        <v>109</v>
      </c>
      <c r="B17" s="163" t="s">
        <v>15</v>
      </c>
      <c r="C17" s="163"/>
      <c r="D17" s="19"/>
      <c r="E17" s="20"/>
      <c r="F17" s="39"/>
      <c r="G17" s="40">
        <f t="shared" si="0"/>
        <v>0</v>
      </c>
      <c r="H17" s="40">
        <f t="shared" si="1"/>
        <v>0</v>
      </c>
      <c r="I17" s="104"/>
      <c r="J17" s="82"/>
      <c r="K17" s="78"/>
      <c r="N17" s="37">
        <v>16</v>
      </c>
    </row>
    <row r="18" spans="1:14" s="79" customFormat="1" x14ac:dyDescent="0.25">
      <c r="A18" s="18" t="s">
        <v>110</v>
      </c>
      <c r="B18" s="163" t="s">
        <v>15</v>
      </c>
      <c r="C18" s="163"/>
      <c r="D18" s="19"/>
      <c r="E18" s="20"/>
      <c r="F18" s="39"/>
      <c r="G18" s="40">
        <f t="shared" si="0"/>
        <v>0</v>
      </c>
      <c r="H18" s="40">
        <f t="shared" si="1"/>
        <v>0</v>
      </c>
      <c r="I18" s="104"/>
      <c r="J18" s="82"/>
      <c r="K18" s="78"/>
      <c r="N18" s="37">
        <v>17</v>
      </c>
    </row>
    <row r="19" spans="1:14" s="79" customFormat="1" x14ac:dyDescent="0.25">
      <c r="A19" s="18" t="s">
        <v>111</v>
      </c>
      <c r="B19" s="163" t="s">
        <v>15</v>
      </c>
      <c r="C19" s="163"/>
      <c r="D19" s="19"/>
      <c r="E19" s="20"/>
      <c r="F19" s="39"/>
      <c r="G19" s="40">
        <f t="shared" si="0"/>
        <v>0</v>
      </c>
      <c r="H19" s="40">
        <f t="shared" si="1"/>
        <v>0</v>
      </c>
      <c r="I19" s="104"/>
      <c r="J19" s="82"/>
      <c r="K19" s="78"/>
      <c r="N19" s="37">
        <v>18</v>
      </c>
    </row>
    <row r="20" spans="1:14" s="79" customFormat="1" x14ac:dyDescent="0.25">
      <c r="A20" s="18" t="s">
        <v>112</v>
      </c>
      <c r="B20" s="163" t="s">
        <v>15</v>
      </c>
      <c r="C20" s="163"/>
      <c r="D20" s="19"/>
      <c r="E20" s="20"/>
      <c r="F20" s="39"/>
      <c r="G20" s="40">
        <f t="shared" si="0"/>
        <v>0</v>
      </c>
      <c r="H20" s="40">
        <f t="shared" si="1"/>
        <v>0</v>
      </c>
      <c r="I20" s="104"/>
      <c r="J20" s="82"/>
      <c r="K20" s="78"/>
      <c r="N20" s="37">
        <v>19</v>
      </c>
    </row>
    <row r="21" spans="1:14" s="79" customFormat="1" x14ac:dyDescent="0.25">
      <c r="A21" s="18" t="s">
        <v>113</v>
      </c>
      <c r="B21" s="163" t="s">
        <v>15</v>
      </c>
      <c r="C21" s="163"/>
      <c r="D21" s="19"/>
      <c r="E21" s="20"/>
      <c r="F21" s="39"/>
      <c r="G21" s="40">
        <f t="shared" si="0"/>
        <v>0</v>
      </c>
      <c r="H21" s="40">
        <f t="shared" si="1"/>
        <v>0</v>
      </c>
      <c r="I21" s="104"/>
      <c r="J21" s="82"/>
      <c r="K21" s="78"/>
      <c r="N21" s="37">
        <v>20</v>
      </c>
    </row>
    <row r="22" spans="1:14" s="79" customFormat="1" x14ac:dyDescent="0.25">
      <c r="A22" s="18" t="s">
        <v>114</v>
      </c>
      <c r="B22" s="163" t="s">
        <v>15</v>
      </c>
      <c r="C22" s="163"/>
      <c r="D22" s="19"/>
      <c r="E22" s="20"/>
      <c r="F22" s="39"/>
      <c r="G22" s="40">
        <f t="shared" si="0"/>
        <v>0</v>
      </c>
      <c r="H22" s="40">
        <f t="shared" si="1"/>
        <v>0</v>
      </c>
      <c r="I22" s="104"/>
      <c r="J22" s="82"/>
      <c r="K22" s="78"/>
      <c r="N22" s="37">
        <v>21</v>
      </c>
    </row>
    <row r="23" spans="1:14" s="79" customFormat="1" x14ac:dyDescent="0.25">
      <c r="A23" s="18" t="s">
        <v>115</v>
      </c>
      <c r="B23" s="163" t="s">
        <v>15</v>
      </c>
      <c r="C23" s="163"/>
      <c r="D23" s="19"/>
      <c r="E23" s="20"/>
      <c r="F23" s="39"/>
      <c r="G23" s="40">
        <f t="shared" si="0"/>
        <v>0</v>
      </c>
      <c r="H23" s="40">
        <f t="shared" si="1"/>
        <v>0</v>
      </c>
      <c r="I23" s="104"/>
      <c r="J23" s="82"/>
      <c r="K23" s="78"/>
      <c r="N23" s="37">
        <v>22</v>
      </c>
    </row>
    <row r="24" spans="1:14" s="79" customFormat="1" x14ac:dyDescent="0.25">
      <c r="A24" s="18" t="s">
        <v>116</v>
      </c>
      <c r="B24" s="163" t="s">
        <v>15</v>
      </c>
      <c r="C24" s="163"/>
      <c r="D24" s="19"/>
      <c r="E24" s="20"/>
      <c r="F24" s="39"/>
      <c r="G24" s="40">
        <f t="shared" si="0"/>
        <v>0</v>
      </c>
      <c r="H24" s="40">
        <f t="shared" si="1"/>
        <v>0</v>
      </c>
      <c r="I24" s="104"/>
      <c r="J24" s="82"/>
      <c r="K24" s="78"/>
      <c r="N24" s="37">
        <v>23</v>
      </c>
    </row>
    <row r="25" spans="1:14" s="79" customFormat="1" x14ac:dyDescent="0.25">
      <c r="A25" s="18" t="s">
        <v>117</v>
      </c>
      <c r="B25" s="163" t="s">
        <v>15</v>
      </c>
      <c r="C25" s="163"/>
      <c r="D25" s="19"/>
      <c r="E25" s="20"/>
      <c r="F25" s="39"/>
      <c r="G25" s="40">
        <f t="shared" si="0"/>
        <v>0</v>
      </c>
      <c r="H25" s="40">
        <f t="shared" si="1"/>
        <v>0</v>
      </c>
      <c r="I25" s="104"/>
      <c r="J25" s="82"/>
      <c r="K25" s="78"/>
      <c r="N25" s="37">
        <v>24</v>
      </c>
    </row>
    <row r="26" spans="1:14" s="79" customFormat="1" x14ac:dyDescent="0.25">
      <c r="A26" s="18"/>
      <c r="B26" s="191" t="s">
        <v>152</v>
      </c>
      <c r="C26" s="191"/>
      <c r="D26" s="21"/>
      <c r="E26" s="20"/>
      <c r="F26" s="39"/>
      <c r="G26" s="40">
        <f t="shared" si="0"/>
        <v>0</v>
      </c>
      <c r="H26" s="40">
        <f t="shared" si="1"/>
        <v>0</v>
      </c>
      <c r="I26" s="104"/>
      <c r="J26" s="82"/>
      <c r="K26" s="78"/>
      <c r="N26" s="37">
        <v>25</v>
      </c>
    </row>
    <row r="27" spans="1:14" s="79" customFormat="1" x14ac:dyDescent="0.25">
      <c r="A27" s="18" t="s">
        <v>118</v>
      </c>
      <c r="B27" s="163" t="s">
        <v>15</v>
      </c>
      <c r="C27" s="163"/>
      <c r="D27" s="19"/>
      <c r="E27" s="20"/>
      <c r="F27" s="39"/>
      <c r="G27" s="40">
        <f t="shared" si="0"/>
        <v>0</v>
      </c>
      <c r="H27" s="40">
        <f t="shared" si="1"/>
        <v>0</v>
      </c>
      <c r="I27" s="104"/>
      <c r="J27" s="82"/>
      <c r="K27" s="78"/>
      <c r="N27" s="37">
        <v>26</v>
      </c>
    </row>
    <row r="28" spans="1:14" s="79" customFormat="1" x14ac:dyDescent="0.25">
      <c r="A28" s="18" t="s">
        <v>119</v>
      </c>
      <c r="B28" s="163" t="s">
        <v>15</v>
      </c>
      <c r="C28" s="163"/>
      <c r="D28" s="19"/>
      <c r="E28" s="20"/>
      <c r="F28" s="39"/>
      <c r="G28" s="40">
        <f t="shared" si="0"/>
        <v>0</v>
      </c>
      <c r="H28" s="40">
        <f t="shared" si="1"/>
        <v>0</v>
      </c>
      <c r="I28" s="104"/>
      <c r="J28" s="82"/>
      <c r="K28" s="78"/>
      <c r="N28" s="37">
        <v>27</v>
      </c>
    </row>
    <row r="29" spans="1:14" s="79" customFormat="1" x14ac:dyDescent="0.25">
      <c r="A29" s="18" t="s">
        <v>129</v>
      </c>
      <c r="B29" s="163" t="s">
        <v>15</v>
      </c>
      <c r="C29" s="163"/>
      <c r="D29" s="19"/>
      <c r="E29" s="20"/>
      <c r="F29" s="39"/>
      <c r="G29" s="40">
        <f t="shared" si="0"/>
        <v>0</v>
      </c>
      <c r="H29" s="40">
        <f t="shared" si="1"/>
        <v>0</v>
      </c>
      <c r="I29" s="104"/>
      <c r="J29" s="82"/>
      <c r="K29" s="78"/>
      <c r="N29" s="37">
        <v>28</v>
      </c>
    </row>
    <row r="30" spans="1:14" s="79" customFormat="1" x14ac:dyDescent="0.25">
      <c r="A30" s="18" t="s">
        <v>130</v>
      </c>
      <c r="B30" s="163" t="s">
        <v>15</v>
      </c>
      <c r="C30" s="163"/>
      <c r="D30" s="19"/>
      <c r="E30" s="20"/>
      <c r="F30" s="39"/>
      <c r="G30" s="40">
        <f t="shared" si="0"/>
        <v>0</v>
      </c>
      <c r="H30" s="40">
        <f t="shared" si="1"/>
        <v>0</v>
      </c>
      <c r="I30" s="104"/>
      <c r="J30" s="82"/>
      <c r="K30" s="78"/>
      <c r="N30" s="37">
        <v>29</v>
      </c>
    </row>
    <row r="31" spans="1:14" s="79" customFormat="1" x14ac:dyDescent="0.25">
      <c r="A31" s="18" t="s">
        <v>131</v>
      </c>
      <c r="B31" s="163" t="s">
        <v>15</v>
      </c>
      <c r="C31" s="163"/>
      <c r="D31" s="19"/>
      <c r="E31" s="20"/>
      <c r="F31" s="39"/>
      <c r="G31" s="40">
        <f t="shared" si="0"/>
        <v>0</v>
      </c>
      <c r="H31" s="40">
        <f t="shared" si="1"/>
        <v>0</v>
      </c>
      <c r="I31" s="104"/>
      <c r="J31" s="82"/>
      <c r="K31" s="78"/>
      <c r="N31" s="37">
        <v>30</v>
      </c>
    </row>
    <row r="32" spans="1:14" s="79" customFormat="1" ht="29.25" customHeight="1" x14ac:dyDescent="0.25">
      <c r="A32" s="22" t="s">
        <v>103</v>
      </c>
      <c r="B32" s="159" t="s">
        <v>84</v>
      </c>
      <c r="C32" s="160"/>
      <c r="D32" s="161"/>
      <c r="E32" s="110"/>
      <c r="F32" s="110"/>
      <c r="G32" s="42">
        <f>SUM(G33:G37)</f>
        <v>0</v>
      </c>
      <c r="H32" s="42">
        <f>SUM(H33:H37)</f>
        <v>0</v>
      </c>
      <c r="I32" s="84"/>
      <c r="J32" s="82"/>
      <c r="K32" s="78"/>
      <c r="N32" s="37">
        <v>31</v>
      </c>
    </row>
    <row r="33" spans="1:14" s="79" customFormat="1" x14ac:dyDescent="0.25">
      <c r="A33" s="18" t="s">
        <v>120</v>
      </c>
      <c r="B33" s="163" t="s">
        <v>15</v>
      </c>
      <c r="C33" s="163"/>
      <c r="D33" s="19"/>
      <c r="E33" s="20"/>
      <c r="F33" s="20"/>
      <c r="G33" s="40">
        <f t="shared" si="0"/>
        <v>0</v>
      </c>
      <c r="H33" s="40">
        <f t="shared" si="1"/>
        <v>0</v>
      </c>
      <c r="I33" s="104"/>
      <c r="J33" s="82"/>
      <c r="K33" s="78"/>
      <c r="N33" s="37">
        <v>32</v>
      </c>
    </row>
    <row r="34" spans="1:14" s="79" customFormat="1" x14ac:dyDescent="0.25">
      <c r="A34" s="18" t="s">
        <v>121</v>
      </c>
      <c r="B34" s="163" t="s">
        <v>15</v>
      </c>
      <c r="C34" s="163"/>
      <c r="D34" s="19"/>
      <c r="E34" s="20"/>
      <c r="F34" s="20"/>
      <c r="G34" s="40">
        <f t="shared" si="0"/>
        <v>0</v>
      </c>
      <c r="H34" s="40">
        <f t="shared" si="1"/>
        <v>0</v>
      </c>
      <c r="I34" s="104"/>
      <c r="J34" s="82"/>
      <c r="K34" s="78"/>
      <c r="N34" s="37">
        <v>33</v>
      </c>
    </row>
    <row r="35" spans="1:14" s="79" customFormat="1" x14ac:dyDescent="0.25">
      <c r="A35" s="18" t="s">
        <v>122</v>
      </c>
      <c r="B35" s="163" t="s">
        <v>15</v>
      </c>
      <c r="C35" s="163"/>
      <c r="D35" s="19"/>
      <c r="E35" s="20"/>
      <c r="F35" s="20"/>
      <c r="G35" s="40">
        <f t="shared" si="0"/>
        <v>0</v>
      </c>
      <c r="H35" s="40">
        <f t="shared" si="1"/>
        <v>0</v>
      </c>
      <c r="I35" s="104"/>
      <c r="J35" s="82"/>
      <c r="K35" s="78"/>
      <c r="N35" s="37">
        <v>34</v>
      </c>
    </row>
    <row r="36" spans="1:14" s="79" customFormat="1" ht="15.75" customHeight="1" x14ac:dyDescent="0.25">
      <c r="A36" s="18" t="s">
        <v>123</v>
      </c>
      <c r="B36" s="163" t="s">
        <v>15</v>
      </c>
      <c r="C36" s="163"/>
      <c r="D36" s="19"/>
      <c r="E36" s="20"/>
      <c r="F36" s="20"/>
      <c r="G36" s="40">
        <f t="shared" si="0"/>
        <v>0</v>
      </c>
      <c r="H36" s="40">
        <f t="shared" si="1"/>
        <v>0</v>
      </c>
      <c r="I36" s="104"/>
      <c r="J36" s="82"/>
      <c r="K36" s="78"/>
      <c r="N36" s="37">
        <v>35</v>
      </c>
    </row>
    <row r="37" spans="1:14" s="79" customFormat="1" ht="15.75" customHeight="1" x14ac:dyDescent="0.25">
      <c r="A37" s="18" t="s">
        <v>132</v>
      </c>
      <c r="B37" s="163" t="s">
        <v>15</v>
      </c>
      <c r="C37" s="163"/>
      <c r="D37" s="19"/>
      <c r="E37" s="20"/>
      <c r="F37" s="20"/>
      <c r="G37" s="40">
        <f t="shared" si="0"/>
        <v>0</v>
      </c>
      <c r="H37" s="40">
        <f t="shared" si="1"/>
        <v>0</v>
      </c>
      <c r="I37" s="104"/>
      <c r="J37" s="82"/>
      <c r="K37" s="78"/>
      <c r="N37" s="37">
        <v>36</v>
      </c>
    </row>
    <row r="38" spans="1:14" s="79" customFormat="1" x14ac:dyDescent="0.25">
      <c r="A38" s="14">
        <v>5</v>
      </c>
      <c r="B38" s="165" t="s">
        <v>16</v>
      </c>
      <c r="C38" s="165"/>
      <c r="D38" s="165"/>
      <c r="E38" s="165"/>
      <c r="F38" s="165"/>
      <c r="G38" s="41">
        <f>G39+G50+G66+G117+G188</f>
        <v>0</v>
      </c>
      <c r="H38" s="41">
        <f>H39+H50+H66+H117+H188</f>
        <v>0</v>
      </c>
      <c r="I38" s="15"/>
      <c r="J38" s="82"/>
      <c r="K38" s="78"/>
    </row>
    <row r="39" spans="1:14" s="79" customFormat="1" ht="50.25" customHeight="1" x14ac:dyDescent="0.25">
      <c r="A39" s="22" t="s">
        <v>17</v>
      </c>
      <c r="B39" s="159" t="s">
        <v>86</v>
      </c>
      <c r="C39" s="160"/>
      <c r="D39" s="160"/>
      <c r="E39" s="160"/>
      <c r="F39" s="161"/>
      <c r="G39" s="42">
        <f>SUM(G40:G49)</f>
        <v>0</v>
      </c>
      <c r="H39" s="42">
        <f>SUM(H40:H49)</f>
        <v>0</v>
      </c>
      <c r="I39" s="23"/>
      <c r="J39" s="83"/>
      <c r="K39" s="78"/>
    </row>
    <row r="40" spans="1:14" s="79" customFormat="1" x14ac:dyDescent="0.25">
      <c r="A40" s="18" t="s">
        <v>18</v>
      </c>
      <c r="B40" s="163" t="s">
        <v>15</v>
      </c>
      <c r="C40" s="163"/>
      <c r="D40" s="19"/>
      <c r="E40" s="20"/>
      <c r="F40" s="20"/>
      <c r="G40" s="40">
        <f t="shared" ref="G40:G49" si="2">ROUND(E40*F40,2)</f>
        <v>0</v>
      </c>
      <c r="H40" s="40">
        <f t="shared" si="1"/>
        <v>0</v>
      </c>
      <c r="I40" s="104"/>
      <c r="J40" s="82"/>
      <c r="K40" s="78"/>
    </row>
    <row r="41" spans="1:14" s="79" customFormat="1" ht="15" customHeight="1" x14ac:dyDescent="0.25">
      <c r="A41" s="18" t="s">
        <v>19</v>
      </c>
      <c r="B41" s="163" t="s">
        <v>15</v>
      </c>
      <c r="C41" s="163"/>
      <c r="D41" s="19"/>
      <c r="E41" s="20"/>
      <c r="F41" s="20"/>
      <c r="G41" s="40">
        <f t="shared" si="2"/>
        <v>0</v>
      </c>
      <c r="H41" s="40">
        <f t="shared" si="1"/>
        <v>0</v>
      </c>
      <c r="I41" s="104"/>
      <c r="J41" s="82"/>
      <c r="K41" s="78"/>
    </row>
    <row r="42" spans="1:14" s="79" customFormat="1" ht="15" customHeight="1" x14ac:dyDescent="0.25">
      <c r="A42" s="18" t="s">
        <v>20</v>
      </c>
      <c r="B42" s="163" t="s">
        <v>15</v>
      </c>
      <c r="C42" s="163"/>
      <c r="D42" s="19"/>
      <c r="E42" s="20"/>
      <c r="F42" s="20"/>
      <c r="G42" s="40">
        <f t="shared" si="2"/>
        <v>0</v>
      </c>
      <c r="H42" s="40">
        <f t="shared" si="1"/>
        <v>0</v>
      </c>
      <c r="I42" s="104"/>
      <c r="J42" s="82"/>
      <c r="K42" s="78"/>
    </row>
    <row r="43" spans="1:14" s="79" customFormat="1" ht="15" customHeight="1" x14ac:dyDescent="0.25">
      <c r="A43" s="18" t="s">
        <v>21</v>
      </c>
      <c r="B43" s="163" t="s">
        <v>15</v>
      </c>
      <c r="C43" s="163"/>
      <c r="D43" s="19"/>
      <c r="E43" s="20"/>
      <c r="F43" s="20"/>
      <c r="G43" s="40">
        <f t="shared" si="2"/>
        <v>0</v>
      </c>
      <c r="H43" s="40">
        <f t="shared" si="1"/>
        <v>0</v>
      </c>
      <c r="I43" s="104"/>
      <c r="J43" s="82"/>
      <c r="K43" s="78"/>
    </row>
    <row r="44" spans="1:14" s="79" customFormat="1" ht="15" customHeight="1" x14ac:dyDescent="0.25">
      <c r="A44" s="18" t="s">
        <v>22</v>
      </c>
      <c r="B44" s="163" t="s">
        <v>15</v>
      </c>
      <c r="C44" s="163"/>
      <c r="D44" s="19"/>
      <c r="E44" s="20"/>
      <c r="F44" s="20"/>
      <c r="G44" s="40">
        <f t="shared" si="2"/>
        <v>0</v>
      </c>
      <c r="H44" s="40">
        <f t="shared" si="1"/>
        <v>0</v>
      </c>
      <c r="I44" s="104"/>
      <c r="J44" s="82"/>
      <c r="K44" s="78"/>
    </row>
    <row r="45" spans="1:14" s="79" customFormat="1" ht="15" customHeight="1" x14ac:dyDescent="0.25">
      <c r="A45" s="18" t="s">
        <v>23</v>
      </c>
      <c r="B45" s="163" t="s">
        <v>15</v>
      </c>
      <c r="C45" s="163"/>
      <c r="D45" s="19"/>
      <c r="E45" s="20"/>
      <c r="F45" s="20"/>
      <c r="G45" s="40">
        <f t="shared" si="2"/>
        <v>0</v>
      </c>
      <c r="H45" s="40">
        <f t="shared" si="1"/>
        <v>0</v>
      </c>
      <c r="I45" s="104"/>
      <c r="J45" s="82"/>
      <c r="K45" s="78"/>
    </row>
    <row r="46" spans="1:14" s="79" customFormat="1" ht="15" customHeight="1" x14ac:dyDescent="0.25">
      <c r="A46" s="18" t="s">
        <v>24</v>
      </c>
      <c r="B46" s="163" t="s">
        <v>15</v>
      </c>
      <c r="C46" s="163"/>
      <c r="D46" s="19"/>
      <c r="E46" s="20"/>
      <c r="F46" s="20"/>
      <c r="G46" s="40">
        <f t="shared" si="2"/>
        <v>0</v>
      </c>
      <c r="H46" s="40">
        <f t="shared" si="1"/>
        <v>0</v>
      </c>
      <c r="I46" s="104"/>
      <c r="J46" s="82"/>
      <c r="K46" s="78"/>
    </row>
    <row r="47" spans="1:14" s="79" customFormat="1" ht="15" customHeight="1" x14ac:dyDescent="0.25">
      <c r="A47" s="18" t="s">
        <v>25</v>
      </c>
      <c r="B47" s="163" t="s">
        <v>15</v>
      </c>
      <c r="C47" s="163"/>
      <c r="D47" s="19"/>
      <c r="E47" s="20"/>
      <c r="F47" s="20"/>
      <c r="G47" s="40">
        <f t="shared" si="2"/>
        <v>0</v>
      </c>
      <c r="H47" s="40">
        <f t="shared" si="1"/>
        <v>0</v>
      </c>
      <c r="I47" s="104"/>
      <c r="J47" s="82"/>
      <c r="K47" s="78"/>
    </row>
    <row r="48" spans="1:14" s="79" customFormat="1" ht="15" customHeight="1" x14ac:dyDescent="0.25">
      <c r="A48" s="18" t="s">
        <v>26</v>
      </c>
      <c r="B48" s="163" t="s">
        <v>15</v>
      </c>
      <c r="C48" s="163"/>
      <c r="D48" s="19"/>
      <c r="E48" s="20"/>
      <c r="F48" s="20"/>
      <c r="G48" s="40">
        <f t="shared" si="2"/>
        <v>0</v>
      </c>
      <c r="H48" s="40">
        <f t="shared" si="1"/>
        <v>0</v>
      </c>
      <c r="I48" s="104"/>
      <c r="J48" s="82"/>
      <c r="K48" s="78"/>
    </row>
    <row r="49" spans="1:11" s="79" customFormat="1" ht="15" customHeight="1" x14ac:dyDescent="0.25">
      <c r="A49" s="18" t="s">
        <v>27</v>
      </c>
      <c r="B49" s="163" t="s">
        <v>15</v>
      </c>
      <c r="C49" s="163"/>
      <c r="D49" s="19"/>
      <c r="E49" s="20"/>
      <c r="F49" s="20"/>
      <c r="G49" s="40">
        <f t="shared" si="2"/>
        <v>0</v>
      </c>
      <c r="H49" s="40">
        <f t="shared" si="1"/>
        <v>0</v>
      </c>
      <c r="I49" s="104"/>
      <c r="J49" s="82"/>
      <c r="K49" s="78"/>
    </row>
    <row r="50" spans="1:11" s="79" customFormat="1" ht="60.75" customHeight="1" x14ac:dyDescent="0.25">
      <c r="A50" s="22" t="s">
        <v>28</v>
      </c>
      <c r="B50" s="159" t="s">
        <v>192</v>
      </c>
      <c r="C50" s="160"/>
      <c r="D50" s="160"/>
      <c r="E50" s="160"/>
      <c r="F50" s="161"/>
      <c r="G50" s="42">
        <f>SUM(G51:G65)</f>
        <v>0</v>
      </c>
      <c r="H50" s="42">
        <f>SUM(H51:H65)</f>
        <v>0</v>
      </c>
      <c r="I50" s="23"/>
      <c r="J50" s="83"/>
      <c r="K50" s="78"/>
    </row>
    <row r="51" spans="1:11" s="79" customFormat="1" x14ac:dyDescent="0.25">
      <c r="A51" s="18" t="s">
        <v>29</v>
      </c>
      <c r="B51" s="163" t="s">
        <v>15</v>
      </c>
      <c r="C51" s="163"/>
      <c r="D51" s="19"/>
      <c r="E51" s="20"/>
      <c r="F51" s="20"/>
      <c r="G51" s="40">
        <f t="shared" ref="G51:G65" si="3">ROUND(E51*F51,2)</f>
        <v>0</v>
      </c>
      <c r="H51" s="40">
        <f t="shared" ref="H51:H65" si="4">ROUND(G51*$D$7,2)</f>
        <v>0</v>
      </c>
      <c r="I51" s="104"/>
      <c r="J51" s="82"/>
      <c r="K51" s="78"/>
    </row>
    <row r="52" spans="1:11" s="79" customFormat="1" x14ac:dyDescent="0.25">
      <c r="A52" s="18" t="s">
        <v>30</v>
      </c>
      <c r="B52" s="163" t="s">
        <v>15</v>
      </c>
      <c r="C52" s="163"/>
      <c r="D52" s="19"/>
      <c r="E52" s="20"/>
      <c r="F52" s="20"/>
      <c r="G52" s="40">
        <f t="shared" si="3"/>
        <v>0</v>
      </c>
      <c r="H52" s="40">
        <f t="shared" si="4"/>
        <v>0</v>
      </c>
      <c r="I52" s="104"/>
      <c r="J52" s="82"/>
      <c r="K52" s="78"/>
    </row>
    <row r="53" spans="1:11" s="79" customFormat="1" x14ac:dyDescent="0.25">
      <c r="A53" s="18" t="s">
        <v>31</v>
      </c>
      <c r="B53" s="163" t="s">
        <v>15</v>
      </c>
      <c r="C53" s="163"/>
      <c r="D53" s="19"/>
      <c r="E53" s="20"/>
      <c r="F53" s="20"/>
      <c r="G53" s="40">
        <f t="shared" si="3"/>
        <v>0</v>
      </c>
      <c r="H53" s="40">
        <f t="shared" si="4"/>
        <v>0</v>
      </c>
      <c r="I53" s="104"/>
      <c r="J53" s="82"/>
      <c r="K53" s="78"/>
    </row>
    <row r="54" spans="1:11" s="79" customFormat="1" x14ac:dyDescent="0.25">
      <c r="A54" s="18" t="s">
        <v>32</v>
      </c>
      <c r="B54" s="163" t="s">
        <v>15</v>
      </c>
      <c r="C54" s="163"/>
      <c r="D54" s="19"/>
      <c r="E54" s="20"/>
      <c r="F54" s="20"/>
      <c r="G54" s="40">
        <f t="shared" si="3"/>
        <v>0</v>
      </c>
      <c r="H54" s="40">
        <f t="shared" si="4"/>
        <v>0</v>
      </c>
      <c r="I54" s="104"/>
      <c r="J54" s="82"/>
      <c r="K54" s="78"/>
    </row>
    <row r="55" spans="1:11" s="79" customFormat="1" x14ac:dyDescent="0.25">
      <c r="A55" s="18" t="s">
        <v>33</v>
      </c>
      <c r="B55" s="163" t="s">
        <v>15</v>
      </c>
      <c r="C55" s="163"/>
      <c r="D55" s="19"/>
      <c r="E55" s="20"/>
      <c r="F55" s="20"/>
      <c r="G55" s="40">
        <f t="shared" si="3"/>
        <v>0</v>
      </c>
      <c r="H55" s="40">
        <f t="shared" si="4"/>
        <v>0</v>
      </c>
      <c r="I55" s="104"/>
      <c r="J55" s="82"/>
      <c r="K55" s="78"/>
    </row>
    <row r="56" spans="1:11" s="79" customFormat="1" x14ac:dyDescent="0.25">
      <c r="A56" s="18" t="s">
        <v>34</v>
      </c>
      <c r="B56" s="163" t="s">
        <v>15</v>
      </c>
      <c r="C56" s="163"/>
      <c r="D56" s="19"/>
      <c r="E56" s="20"/>
      <c r="F56" s="20"/>
      <c r="G56" s="40">
        <f t="shared" si="3"/>
        <v>0</v>
      </c>
      <c r="H56" s="40">
        <f t="shared" si="4"/>
        <v>0</v>
      </c>
      <c r="I56" s="104"/>
      <c r="J56" s="82"/>
      <c r="K56" s="78"/>
    </row>
    <row r="57" spans="1:11" s="79" customFormat="1" x14ac:dyDescent="0.25">
      <c r="A57" s="18" t="s">
        <v>35</v>
      </c>
      <c r="B57" s="163" t="s">
        <v>15</v>
      </c>
      <c r="C57" s="163"/>
      <c r="D57" s="19"/>
      <c r="E57" s="20"/>
      <c r="F57" s="20"/>
      <c r="G57" s="40">
        <f t="shared" si="3"/>
        <v>0</v>
      </c>
      <c r="H57" s="40">
        <f t="shared" si="4"/>
        <v>0</v>
      </c>
      <c r="I57" s="104"/>
      <c r="J57" s="82"/>
      <c r="K57" s="78"/>
    </row>
    <row r="58" spans="1:11" s="79" customFormat="1" x14ac:dyDescent="0.25">
      <c r="A58" s="18" t="s">
        <v>36</v>
      </c>
      <c r="B58" s="163" t="s">
        <v>15</v>
      </c>
      <c r="C58" s="163"/>
      <c r="D58" s="19"/>
      <c r="E58" s="20"/>
      <c r="F58" s="20"/>
      <c r="G58" s="40">
        <f t="shared" si="3"/>
        <v>0</v>
      </c>
      <c r="H58" s="40">
        <f t="shared" si="4"/>
        <v>0</v>
      </c>
      <c r="I58" s="104"/>
      <c r="J58" s="82"/>
      <c r="K58" s="78"/>
    </row>
    <row r="59" spans="1:11" s="79" customFormat="1" x14ac:dyDescent="0.25">
      <c r="A59" s="18" t="s">
        <v>37</v>
      </c>
      <c r="B59" s="163" t="s">
        <v>15</v>
      </c>
      <c r="C59" s="163"/>
      <c r="D59" s="19"/>
      <c r="E59" s="20"/>
      <c r="F59" s="20"/>
      <c r="G59" s="40">
        <f t="shared" si="3"/>
        <v>0</v>
      </c>
      <c r="H59" s="40">
        <f t="shared" si="4"/>
        <v>0</v>
      </c>
      <c r="I59" s="104"/>
      <c r="J59" s="82"/>
      <c r="K59" s="78"/>
    </row>
    <row r="60" spans="1:11" s="79" customFormat="1" x14ac:dyDescent="0.25">
      <c r="A60" s="18" t="s">
        <v>38</v>
      </c>
      <c r="B60" s="163" t="s">
        <v>15</v>
      </c>
      <c r="C60" s="163"/>
      <c r="D60" s="19"/>
      <c r="E60" s="20"/>
      <c r="F60" s="20"/>
      <c r="G60" s="40">
        <f t="shared" si="3"/>
        <v>0</v>
      </c>
      <c r="H60" s="40">
        <f t="shared" si="4"/>
        <v>0</v>
      </c>
      <c r="I60" s="104"/>
      <c r="J60" s="82"/>
      <c r="K60" s="78"/>
    </row>
    <row r="61" spans="1:11" s="79" customFormat="1" x14ac:dyDescent="0.25">
      <c r="A61" s="18" t="s">
        <v>87</v>
      </c>
      <c r="B61" s="163" t="s">
        <v>15</v>
      </c>
      <c r="C61" s="163"/>
      <c r="D61" s="19"/>
      <c r="E61" s="20"/>
      <c r="F61" s="20"/>
      <c r="G61" s="40">
        <f t="shared" si="3"/>
        <v>0</v>
      </c>
      <c r="H61" s="40">
        <f t="shared" si="4"/>
        <v>0</v>
      </c>
      <c r="I61" s="104"/>
      <c r="J61" s="82"/>
      <c r="K61" s="78"/>
    </row>
    <row r="62" spans="1:11" s="79" customFormat="1" x14ac:dyDescent="0.25">
      <c r="A62" s="18" t="s">
        <v>88</v>
      </c>
      <c r="B62" s="163" t="s">
        <v>15</v>
      </c>
      <c r="C62" s="163"/>
      <c r="D62" s="19"/>
      <c r="E62" s="20"/>
      <c r="F62" s="20"/>
      <c r="G62" s="40">
        <f t="shared" si="3"/>
        <v>0</v>
      </c>
      <c r="H62" s="40">
        <f t="shared" si="4"/>
        <v>0</v>
      </c>
      <c r="I62" s="104"/>
      <c r="J62" s="82"/>
      <c r="K62" s="78"/>
    </row>
    <row r="63" spans="1:11" s="79" customFormat="1" x14ac:dyDescent="0.25">
      <c r="A63" s="18" t="s">
        <v>89</v>
      </c>
      <c r="B63" s="163" t="s">
        <v>15</v>
      </c>
      <c r="C63" s="163"/>
      <c r="D63" s="19"/>
      <c r="E63" s="20"/>
      <c r="F63" s="20"/>
      <c r="G63" s="40">
        <f t="shared" si="3"/>
        <v>0</v>
      </c>
      <c r="H63" s="40">
        <f t="shared" si="4"/>
        <v>0</v>
      </c>
      <c r="I63" s="104"/>
      <c r="J63" s="82"/>
      <c r="K63" s="78"/>
    </row>
    <row r="64" spans="1:11" s="79" customFormat="1" x14ac:dyDescent="0.25">
      <c r="A64" s="18" t="s">
        <v>90</v>
      </c>
      <c r="B64" s="163" t="s">
        <v>15</v>
      </c>
      <c r="C64" s="163"/>
      <c r="D64" s="19"/>
      <c r="E64" s="20"/>
      <c r="F64" s="20"/>
      <c r="G64" s="40">
        <f t="shared" si="3"/>
        <v>0</v>
      </c>
      <c r="H64" s="40">
        <f t="shared" si="4"/>
        <v>0</v>
      </c>
      <c r="I64" s="104"/>
      <c r="J64" s="82"/>
      <c r="K64" s="78"/>
    </row>
    <row r="65" spans="1:11" s="79" customFormat="1" x14ac:dyDescent="0.25">
      <c r="A65" s="18" t="s">
        <v>91</v>
      </c>
      <c r="B65" s="163" t="s">
        <v>15</v>
      </c>
      <c r="C65" s="163"/>
      <c r="D65" s="19"/>
      <c r="E65" s="20"/>
      <c r="F65" s="20"/>
      <c r="G65" s="40">
        <f t="shared" si="3"/>
        <v>0</v>
      </c>
      <c r="H65" s="40">
        <f t="shared" si="4"/>
        <v>0</v>
      </c>
      <c r="I65" s="105"/>
      <c r="J65" s="82"/>
      <c r="K65" s="78"/>
    </row>
    <row r="66" spans="1:11" s="79" customFormat="1" ht="78.75" customHeight="1" x14ac:dyDescent="0.25">
      <c r="A66" s="22" t="s">
        <v>39</v>
      </c>
      <c r="B66" s="186" t="s">
        <v>52</v>
      </c>
      <c r="C66" s="187"/>
      <c r="D66" s="187"/>
      <c r="E66" s="187"/>
      <c r="F66" s="188"/>
      <c r="G66" s="42">
        <f>SUM(G67:G116)</f>
        <v>0</v>
      </c>
      <c r="H66" s="42">
        <f>SUM(H67:H116)</f>
        <v>0</v>
      </c>
      <c r="I66" s="84"/>
      <c r="J66" s="94" t="s">
        <v>158</v>
      </c>
      <c r="K66" s="100"/>
    </row>
    <row r="67" spans="1:11" s="79" customFormat="1" ht="15.75" customHeight="1" x14ac:dyDescent="0.25">
      <c r="A67" s="175" t="s">
        <v>40</v>
      </c>
      <c r="B67" s="168" t="s">
        <v>178</v>
      </c>
      <c r="C67" s="17" t="s">
        <v>54</v>
      </c>
      <c r="D67" s="171" t="s">
        <v>55</v>
      </c>
      <c r="E67" s="117"/>
      <c r="F67" s="125"/>
      <c r="G67" s="40">
        <f t="shared" ref="G67:G98" si="5">IFERROR(E67*F67,"")</f>
        <v>0</v>
      </c>
      <c r="H67" s="44">
        <f>IFERROR(G67*$D$7,"")</f>
        <v>0</v>
      </c>
      <c r="I67" s="126"/>
      <c r="J67" s="95">
        <f>+(E67/D$6)/166.8</f>
        <v>0</v>
      </c>
      <c r="K67" s="101"/>
    </row>
    <row r="68" spans="1:11" s="79" customFormat="1" ht="15.75" customHeight="1" x14ac:dyDescent="0.25">
      <c r="A68" s="176"/>
      <c r="B68" s="169"/>
      <c r="C68" s="17" t="s">
        <v>54</v>
      </c>
      <c r="D68" s="172"/>
      <c r="E68" s="117"/>
      <c r="F68" s="125"/>
      <c r="G68" s="40">
        <f t="shared" si="5"/>
        <v>0</v>
      </c>
      <c r="H68" s="44">
        <f t="shared" ref="H68:H116" si="6">IFERROR(G68*$D$7,"")</f>
        <v>0</v>
      </c>
      <c r="I68" s="126"/>
      <c r="J68" s="95">
        <f t="shared" ref="J68:J116" si="7">+(E68/D$6)/166.8</f>
        <v>0</v>
      </c>
      <c r="K68" s="24"/>
    </row>
    <row r="69" spans="1:11" s="79" customFormat="1" ht="15.75" customHeight="1" x14ac:dyDescent="0.25">
      <c r="A69" s="176"/>
      <c r="B69" s="169"/>
      <c r="C69" s="17" t="s">
        <v>54</v>
      </c>
      <c r="D69" s="172"/>
      <c r="E69" s="117"/>
      <c r="F69" s="125"/>
      <c r="G69" s="40">
        <f t="shared" si="5"/>
        <v>0</v>
      </c>
      <c r="H69" s="44">
        <f t="shared" si="6"/>
        <v>0</v>
      </c>
      <c r="I69" s="126"/>
      <c r="J69" s="95">
        <f t="shared" si="7"/>
        <v>0</v>
      </c>
      <c r="K69" s="24"/>
    </row>
    <row r="70" spans="1:11" s="79" customFormat="1" ht="15.75" customHeight="1" x14ac:dyDescent="0.25">
      <c r="A70" s="176"/>
      <c r="B70" s="169"/>
      <c r="C70" s="17" t="s">
        <v>54</v>
      </c>
      <c r="D70" s="172"/>
      <c r="E70" s="117"/>
      <c r="F70" s="125"/>
      <c r="G70" s="40">
        <f t="shared" si="5"/>
        <v>0</v>
      </c>
      <c r="H70" s="44">
        <f t="shared" si="6"/>
        <v>0</v>
      </c>
      <c r="I70" s="126"/>
      <c r="J70" s="95">
        <f t="shared" si="7"/>
        <v>0</v>
      </c>
      <c r="K70" s="24"/>
    </row>
    <row r="71" spans="1:11" s="79" customFormat="1" ht="15.75" customHeight="1" x14ac:dyDescent="0.25">
      <c r="A71" s="177"/>
      <c r="B71" s="170"/>
      <c r="C71" s="17" t="s">
        <v>54</v>
      </c>
      <c r="D71" s="173"/>
      <c r="E71" s="117"/>
      <c r="F71" s="125"/>
      <c r="G71" s="40">
        <f t="shared" si="5"/>
        <v>0</v>
      </c>
      <c r="H71" s="44">
        <f t="shared" si="6"/>
        <v>0</v>
      </c>
      <c r="I71" s="126"/>
      <c r="J71" s="95">
        <f t="shared" si="7"/>
        <v>0</v>
      </c>
      <c r="K71" s="24"/>
    </row>
    <row r="72" spans="1:11" s="79" customFormat="1" ht="15" customHeight="1" x14ac:dyDescent="0.25">
      <c r="A72" s="175" t="s">
        <v>41</v>
      </c>
      <c r="B72" s="168"/>
      <c r="C72" s="17" t="s">
        <v>54</v>
      </c>
      <c r="D72" s="171" t="s">
        <v>55</v>
      </c>
      <c r="E72" s="117"/>
      <c r="F72" s="125"/>
      <c r="G72" s="40">
        <f t="shared" si="5"/>
        <v>0</v>
      </c>
      <c r="H72" s="44">
        <f t="shared" si="6"/>
        <v>0</v>
      </c>
      <c r="I72" s="126"/>
      <c r="J72" s="95">
        <f t="shared" si="7"/>
        <v>0</v>
      </c>
    </row>
    <row r="73" spans="1:11" s="79" customFormat="1" ht="15" customHeight="1" x14ac:dyDescent="0.25">
      <c r="A73" s="176"/>
      <c r="B73" s="169"/>
      <c r="C73" s="17" t="s">
        <v>54</v>
      </c>
      <c r="D73" s="172"/>
      <c r="E73" s="117"/>
      <c r="F73" s="125"/>
      <c r="G73" s="40">
        <f t="shared" si="5"/>
        <v>0</v>
      </c>
      <c r="H73" s="44">
        <f t="shared" si="6"/>
        <v>0</v>
      </c>
      <c r="I73" s="126"/>
      <c r="J73" s="95">
        <f t="shared" si="7"/>
        <v>0</v>
      </c>
      <c r="K73" s="24"/>
    </row>
    <row r="74" spans="1:11" s="79" customFormat="1" ht="15" customHeight="1" x14ac:dyDescent="0.25">
      <c r="A74" s="176"/>
      <c r="B74" s="169"/>
      <c r="C74" s="17" t="s">
        <v>54</v>
      </c>
      <c r="D74" s="172"/>
      <c r="E74" s="117"/>
      <c r="F74" s="125"/>
      <c r="G74" s="40">
        <f t="shared" si="5"/>
        <v>0</v>
      </c>
      <c r="H74" s="44">
        <f t="shared" si="6"/>
        <v>0</v>
      </c>
      <c r="I74" s="126"/>
      <c r="J74" s="95">
        <f t="shared" si="7"/>
        <v>0</v>
      </c>
      <c r="K74" s="24"/>
    </row>
    <row r="75" spans="1:11" s="79" customFormat="1" ht="15" customHeight="1" x14ac:dyDescent="0.25">
      <c r="A75" s="176"/>
      <c r="B75" s="169"/>
      <c r="C75" s="17" t="s">
        <v>54</v>
      </c>
      <c r="D75" s="172"/>
      <c r="E75" s="117"/>
      <c r="F75" s="125"/>
      <c r="G75" s="40">
        <f t="shared" si="5"/>
        <v>0</v>
      </c>
      <c r="H75" s="44">
        <f t="shared" si="6"/>
        <v>0</v>
      </c>
      <c r="I75" s="126"/>
      <c r="J75" s="95">
        <f t="shared" si="7"/>
        <v>0</v>
      </c>
      <c r="K75" s="24"/>
    </row>
    <row r="76" spans="1:11" s="79" customFormat="1" ht="15" customHeight="1" x14ac:dyDescent="0.25">
      <c r="A76" s="177"/>
      <c r="B76" s="170"/>
      <c r="C76" s="17" t="s">
        <v>54</v>
      </c>
      <c r="D76" s="173"/>
      <c r="E76" s="117"/>
      <c r="F76" s="125"/>
      <c r="G76" s="40">
        <f t="shared" si="5"/>
        <v>0</v>
      </c>
      <c r="H76" s="44">
        <f t="shared" si="6"/>
        <v>0</v>
      </c>
      <c r="I76" s="126"/>
      <c r="J76" s="95">
        <f t="shared" si="7"/>
        <v>0</v>
      </c>
      <c r="K76" s="24"/>
    </row>
    <row r="77" spans="1:11" s="79" customFormat="1" x14ac:dyDescent="0.25">
      <c r="A77" s="175" t="s">
        <v>42</v>
      </c>
      <c r="B77" s="168"/>
      <c r="C77" s="17" t="s">
        <v>54</v>
      </c>
      <c r="D77" s="171" t="s">
        <v>55</v>
      </c>
      <c r="E77" s="117"/>
      <c r="F77" s="125"/>
      <c r="G77" s="40">
        <f t="shared" si="5"/>
        <v>0</v>
      </c>
      <c r="H77" s="44">
        <f t="shared" si="6"/>
        <v>0</v>
      </c>
      <c r="I77" s="126"/>
      <c r="J77" s="95">
        <f t="shared" si="7"/>
        <v>0</v>
      </c>
      <c r="K77" s="24"/>
    </row>
    <row r="78" spans="1:11" s="79" customFormat="1" x14ac:dyDescent="0.25">
      <c r="A78" s="176"/>
      <c r="B78" s="169"/>
      <c r="C78" s="17" t="s">
        <v>54</v>
      </c>
      <c r="D78" s="172"/>
      <c r="E78" s="117"/>
      <c r="F78" s="125"/>
      <c r="G78" s="40">
        <f t="shared" si="5"/>
        <v>0</v>
      </c>
      <c r="H78" s="44">
        <f t="shared" si="6"/>
        <v>0</v>
      </c>
      <c r="I78" s="126"/>
      <c r="J78" s="95">
        <f t="shared" si="7"/>
        <v>0</v>
      </c>
      <c r="K78" s="24"/>
    </row>
    <row r="79" spans="1:11" s="79" customFormat="1" x14ac:dyDescent="0.25">
      <c r="A79" s="176"/>
      <c r="B79" s="169"/>
      <c r="C79" s="17" t="s">
        <v>54</v>
      </c>
      <c r="D79" s="172"/>
      <c r="E79" s="117"/>
      <c r="F79" s="125"/>
      <c r="G79" s="40">
        <f t="shared" si="5"/>
        <v>0</v>
      </c>
      <c r="H79" s="44">
        <f t="shared" si="6"/>
        <v>0</v>
      </c>
      <c r="I79" s="126"/>
      <c r="J79" s="95">
        <f t="shared" si="7"/>
        <v>0</v>
      </c>
      <c r="K79" s="24"/>
    </row>
    <row r="80" spans="1:11" s="79" customFormat="1" x14ac:dyDescent="0.25">
      <c r="A80" s="176"/>
      <c r="B80" s="169"/>
      <c r="C80" s="17" t="s">
        <v>54</v>
      </c>
      <c r="D80" s="172"/>
      <c r="E80" s="117"/>
      <c r="F80" s="125"/>
      <c r="G80" s="40">
        <f t="shared" si="5"/>
        <v>0</v>
      </c>
      <c r="H80" s="44">
        <f t="shared" si="6"/>
        <v>0</v>
      </c>
      <c r="I80" s="126"/>
      <c r="J80" s="95">
        <f t="shared" si="7"/>
        <v>0</v>
      </c>
      <c r="K80" s="24"/>
    </row>
    <row r="81" spans="1:11" s="79" customFormat="1" x14ac:dyDescent="0.25">
      <c r="A81" s="177"/>
      <c r="B81" s="170"/>
      <c r="C81" s="17" t="s">
        <v>54</v>
      </c>
      <c r="D81" s="173"/>
      <c r="E81" s="117"/>
      <c r="F81" s="125"/>
      <c r="G81" s="40">
        <f t="shared" si="5"/>
        <v>0</v>
      </c>
      <c r="H81" s="44">
        <f t="shared" si="6"/>
        <v>0</v>
      </c>
      <c r="I81" s="126"/>
      <c r="J81" s="95">
        <f t="shared" si="7"/>
        <v>0</v>
      </c>
      <c r="K81" s="24"/>
    </row>
    <row r="82" spans="1:11" s="79" customFormat="1" x14ac:dyDescent="0.25">
      <c r="A82" s="175" t="s">
        <v>43</v>
      </c>
      <c r="B82" s="168"/>
      <c r="C82" s="17" t="s">
        <v>54</v>
      </c>
      <c r="D82" s="171" t="s">
        <v>55</v>
      </c>
      <c r="E82" s="117"/>
      <c r="F82" s="125"/>
      <c r="G82" s="40">
        <f t="shared" si="5"/>
        <v>0</v>
      </c>
      <c r="H82" s="44">
        <f t="shared" si="6"/>
        <v>0</v>
      </c>
      <c r="I82" s="126"/>
      <c r="J82" s="95">
        <f t="shared" si="7"/>
        <v>0</v>
      </c>
      <c r="K82" s="24"/>
    </row>
    <row r="83" spans="1:11" s="79" customFormat="1" x14ac:dyDescent="0.25">
      <c r="A83" s="176"/>
      <c r="B83" s="169"/>
      <c r="C83" s="17" t="s">
        <v>54</v>
      </c>
      <c r="D83" s="172"/>
      <c r="E83" s="117"/>
      <c r="F83" s="125"/>
      <c r="G83" s="40">
        <f t="shared" si="5"/>
        <v>0</v>
      </c>
      <c r="H83" s="44">
        <f t="shared" si="6"/>
        <v>0</v>
      </c>
      <c r="I83" s="126"/>
      <c r="J83" s="95">
        <f t="shared" si="7"/>
        <v>0</v>
      </c>
      <c r="K83" s="24"/>
    </row>
    <row r="84" spans="1:11" s="79" customFormat="1" x14ac:dyDescent="0.25">
      <c r="A84" s="176"/>
      <c r="B84" s="169"/>
      <c r="C84" s="17" t="s">
        <v>54</v>
      </c>
      <c r="D84" s="172"/>
      <c r="E84" s="117"/>
      <c r="F84" s="125"/>
      <c r="G84" s="40">
        <f t="shared" si="5"/>
        <v>0</v>
      </c>
      <c r="H84" s="44">
        <f t="shared" si="6"/>
        <v>0</v>
      </c>
      <c r="I84" s="126"/>
      <c r="J84" s="95">
        <f t="shared" si="7"/>
        <v>0</v>
      </c>
      <c r="K84" s="24"/>
    </row>
    <row r="85" spans="1:11" s="79" customFormat="1" x14ac:dyDescent="0.25">
      <c r="A85" s="176"/>
      <c r="B85" s="169"/>
      <c r="C85" s="17" t="s">
        <v>54</v>
      </c>
      <c r="D85" s="172"/>
      <c r="E85" s="117"/>
      <c r="F85" s="125"/>
      <c r="G85" s="40">
        <f t="shared" si="5"/>
        <v>0</v>
      </c>
      <c r="H85" s="44">
        <f t="shared" si="6"/>
        <v>0</v>
      </c>
      <c r="I85" s="126"/>
      <c r="J85" s="95">
        <f t="shared" si="7"/>
        <v>0</v>
      </c>
      <c r="K85" s="24"/>
    </row>
    <row r="86" spans="1:11" s="79" customFormat="1" x14ac:dyDescent="0.25">
      <c r="A86" s="177"/>
      <c r="B86" s="170"/>
      <c r="C86" s="17" t="s">
        <v>54</v>
      </c>
      <c r="D86" s="173"/>
      <c r="E86" s="117"/>
      <c r="F86" s="125"/>
      <c r="G86" s="40">
        <f t="shared" si="5"/>
        <v>0</v>
      </c>
      <c r="H86" s="44">
        <f t="shared" si="6"/>
        <v>0</v>
      </c>
      <c r="I86" s="126"/>
      <c r="J86" s="95">
        <f t="shared" si="7"/>
        <v>0</v>
      </c>
      <c r="K86" s="24"/>
    </row>
    <row r="87" spans="1:11" s="79" customFormat="1" x14ac:dyDescent="0.25">
      <c r="A87" s="175" t="s">
        <v>44</v>
      </c>
      <c r="B87" s="168"/>
      <c r="C87" s="17" t="s">
        <v>54</v>
      </c>
      <c r="D87" s="171" t="s">
        <v>55</v>
      </c>
      <c r="E87" s="117"/>
      <c r="F87" s="125"/>
      <c r="G87" s="40">
        <f t="shared" si="5"/>
        <v>0</v>
      </c>
      <c r="H87" s="44">
        <f t="shared" si="6"/>
        <v>0</v>
      </c>
      <c r="I87" s="126"/>
      <c r="J87" s="95">
        <f t="shared" si="7"/>
        <v>0</v>
      </c>
      <c r="K87" s="24"/>
    </row>
    <row r="88" spans="1:11" s="79" customFormat="1" x14ac:dyDescent="0.25">
      <c r="A88" s="176"/>
      <c r="B88" s="169"/>
      <c r="C88" s="17" t="s">
        <v>54</v>
      </c>
      <c r="D88" s="172"/>
      <c r="E88" s="117"/>
      <c r="F88" s="125"/>
      <c r="G88" s="40">
        <f t="shared" si="5"/>
        <v>0</v>
      </c>
      <c r="H88" s="44">
        <f t="shared" si="6"/>
        <v>0</v>
      </c>
      <c r="I88" s="126"/>
      <c r="J88" s="95">
        <f t="shared" si="7"/>
        <v>0</v>
      </c>
      <c r="K88" s="24"/>
    </row>
    <row r="89" spans="1:11" s="79" customFormat="1" x14ac:dyDescent="0.25">
      <c r="A89" s="176"/>
      <c r="B89" s="169"/>
      <c r="C89" s="17" t="s">
        <v>54</v>
      </c>
      <c r="D89" s="172"/>
      <c r="E89" s="117"/>
      <c r="F89" s="125"/>
      <c r="G89" s="40">
        <f t="shared" si="5"/>
        <v>0</v>
      </c>
      <c r="H89" s="44">
        <f t="shared" si="6"/>
        <v>0</v>
      </c>
      <c r="I89" s="126"/>
      <c r="J89" s="95">
        <f t="shared" si="7"/>
        <v>0</v>
      </c>
      <c r="K89" s="24"/>
    </row>
    <row r="90" spans="1:11" s="79" customFormat="1" x14ac:dyDescent="0.25">
      <c r="A90" s="176"/>
      <c r="B90" s="169"/>
      <c r="C90" s="17" t="s">
        <v>54</v>
      </c>
      <c r="D90" s="172"/>
      <c r="E90" s="117"/>
      <c r="F90" s="125"/>
      <c r="G90" s="40">
        <f t="shared" si="5"/>
        <v>0</v>
      </c>
      <c r="H90" s="44">
        <f t="shared" si="6"/>
        <v>0</v>
      </c>
      <c r="I90" s="126"/>
      <c r="J90" s="95">
        <f t="shared" si="7"/>
        <v>0</v>
      </c>
      <c r="K90" s="24"/>
    </row>
    <row r="91" spans="1:11" s="79" customFormat="1" x14ac:dyDescent="0.25">
      <c r="A91" s="177"/>
      <c r="B91" s="170"/>
      <c r="C91" s="17" t="s">
        <v>54</v>
      </c>
      <c r="D91" s="173"/>
      <c r="E91" s="117"/>
      <c r="F91" s="125"/>
      <c r="G91" s="40">
        <f t="shared" si="5"/>
        <v>0</v>
      </c>
      <c r="H91" s="44">
        <f t="shared" si="6"/>
        <v>0</v>
      </c>
      <c r="I91" s="126"/>
      <c r="J91" s="95">
        <f t="shared" si="7"/>
        <v>0</v>
      </c>
      <c r="K91" s="24"/>
    </row>
    <row r="92" spans="1:11" s="79" customFormat="1" x14ac:dyDescent="0.25">
      <c r="A92" s="175" t="s">
        <v>45</v>
      </c>
      <c r="B92" s="168"/>
      <c r="C92" s="17" t="s">
        <v>54</v>
      </c>
      <c r="D92" s="171" t="s">
        <v>55</v>
      </c>
      <c r="E92" s="117"/>
      <c r="F92" s="125"/>
      <c r="G92" s="40">
        <f t="shared" si="5"/>
        <v>0</v>
      </c>
      <c r="H92" s="44">
        <f t="shared" si="6"/>
        <v>0</v>
      </c>
      <c r="I92" s="126"/>
      <c r="J92" s="95">
        <f t="shared" si="7"/>
        <v>0</v>
      </c>
      <c r="K92" s="24"/>
    </row>
    <row r="93" spans="1:11" s="79" customFormat="1" x14ac:dyDescent="0.25">
      <c r="A93" s="176"/>
      <c r="B93" s="169"/>
      <c r="C93" s="17" t="s">
        <v>54</v>
      </c>
      <c r="D93" s="172"/>
      <c r="E93" s="117"/>
      <c r="F93" s="125"/>
      <c r="G93" s="40">
        <f t="shared" si="5"/>
        <v>0</v>
      </c>
      <c r="H93" s="44">
        <f t="shared" si="6"/>
        <v>0</v>
      </c>
      <c r="I93" s="126"/>
      <c r="J93" s="95">
        <f t="shared" si="7"/>
        <v>0</v>
      </c>
      <c r="K93" s="24"/>
    </row>
    <row r="94" spans="1:11" s="79" customFormat="1" x14ac:dyDescent="0.25">
      <c r="A94" s="176"/>
      <c r="B94" s="169"/>
      <c r="C94" s="17" t="s">
        <v>54</v>
      </c>
      <c r="D94" s="172"/>
      <c r="E94" s="117"/>
      <c r="F94" s="125"/>
      <c r="G94" s="40">
        <f t="shared" si="5"/>
        <v>0</v>
      </c>
      <c r="H94" s="44">
        <f t="shared" si="6"/>
        <v>0</v>
      </c>
      <c r="I94" s="126"/>
      <c r="J94" s="95">
        <f t="shared" si="7"/>
        <v>0</v>
      </c>
      <c r="K94" s="24"/>
    </row>
    <row r="95" spans="1:11" s="79" customFormat="1" x14ac:dyDescent="0.25">
      <c r="A95" s="176"/>
      <c r="B95" s="169"/>
      <c r="C95" s="17" t="s">
        <v>54</v>
      </c>
      <c r="D95" s="172"/>
      <c r="E95" s="117"/>
      <c r="F95" s="125"/>
      <c r="G95" s="40">
        <f t="shared" si="5"/>
        <v>0</v>
      </c>
      <c r="H95" s="44">
        <f t="shared" si="6"/>
        <v>0</v>
      </c>
      <c r="I95" s="126"/>
      <c r="J95" s="95">
        <f t="shared" si="7"/>
        <v>0</v>
      </c>
      <c r="K95" s="24"/>
    </row>
    <row r="96" spans="1:11" s="79" customFormat="1" x14ac:dyDescent="0.25">
      <c r="A96" s="177"/>
      <c r="B96" s="170"/>
      <c r="C96" s="17" t="s">
        <v>54</v>
      </c>
      <c r="D96" s="173"/>
      <c r="E96" s="117"/>
      <c r="F96" s="125"/>
      <c r="G96" s="40">
        <f t="shared" si="5"/>
        <v>0</v>
      </c>
      <c r="H96" s="44">
        <f t="shared" si="6"/>
        <v>0</v>
      </c>
      <c r="I96" s="126"/>
      <c r="J96" s="95">
        <f t="shared" si="7"/>
        <v>0</v>
      </c>
      <c r="K96" s="24"/>
    </row>
    <row r="97" spans="1:11" s="79" customFormat="1" x14ac:dyDescent="0.25">
      <c r="A97" s="175" t="s">
        <v>46</v>
      </c>
      <c r="B97" s="168"/>
      <c r="C97" s="17" t="s">
        <v>54</v>
      </c>
      <c r="D97" s="171" t="s">
        <v>55</v>
      </c>
      <c r="E97" s="117"/>
      <c r="F97" s="125"/>
      <c r="G97" s="40">
        <f t="shared" si="5"/>
        <v>0</v>
      </c>
      <c r="H97" s="44">
        <f t="shared" si="6"/>
        <v>0</v>
      </c>
      <c r="I97" s="126"/>
      <c r="J97" s="95">
        <f t="shared" si="7"/>
        <v>0</v>
      </c>
      <c r="K97" s="24"/>
    </row>
    <row r="98" spans="1:11" s="79" customFormat="1" x14ac:dyDescent="0.25">
      <c r="A98" s="176"/>
      <c r="B98" s="169"/>
      <c r="C98" s="17" t="s">
        <v>54</v>
      </c>
      <c r="D98" s="172"/>
      <c r="E98" s="117"/>
      <c r="F98" s="125"/>
      <c r="G98" s="40">
        <f t="shared" si="5"/>
        <v>0</v>
      </c>
      <c r="H98" s="44">
        <f t="shared" si="6"/>
        <v>0</v>
      </c>
      <c r="I98" s="126"/>
      <c r="J98" s="95">
        <f t="shared" si="7"/>
        <v>0</v>
      </c>
      <c r="K98" s="24"/>
    </row>
    <row r="99" spans="1:11" s="79" customFormat="1" x14ac:dyDescent="0.25">
      <c r="A99" s="176"/>
      <c r="B99" s="169"/>
      <c r="C99" s="17" t="s">
        <v>54</v>
      </c>
      <c r="D99" s="172"/>
      <c r="E99" s="117"/>
      <c r="F99" s="125"/>
      <c r="G99" s="40">
        <f t="shared" ref="G99:G116" si="8">IFERROR(E99*F99,"")</f>
        <v>0</v>
      </c>
      <c r="H99" s="44">
        <f t="shared" si="6"/>
        <v>0</v>
      </c>
      <c r="I99" s="126"/>
      <c r="J99" s="95">
        <f t="shared" si="7"/>
        <v>0</v>
      </c>
      <c r="K99" s="24"/>
    </row>
    <row r="100" spans="1:11" s="79" customFormat="1" x14ac:dyDescent="0.25">
      <c r="A100" s="176"/>
      <c r="B100" s="169"/>
      <c r="C100" s="17" t="s">
        <v>54</v>
      </c>
      <c r="D100" s="172"/>
      <c r="E100" s="117"/>
      <c r="F100" s="125"/>
      <c r="G100" s="40">
        <f t="shared" si="8"/>
        <v>0</v>
      </c>
      <c r="H100" s="44">
        <f t="shared" si="6"/>
        <v>0</v>
      </c>
      <c r="I100" s="126"/>
      <c r="J100" s="95">
        <f t="shared" si="7"/>
        <v>0</v>
      </c>
      <c r="K100" s="24"/>
    </row>
    <row r="101" spans="1:11" s="79" customFormat="1" x14ac:dyDescent="0.25">
      <c r="A101" s="177"/>
      <c r="B101" s="170"/>
      <c r="C101" s="17" t="s">
        <v>54</v>
      </c>
      <c r="D101" s="173"/>
      <c r="E101" s="117"/>
      <c r="F101" s="125"/>
      <c r="G101" s="40">
        <f t="shared" si="8"/>
        <v>0</v>
      </c>
      <c r="H101" s="44">
        <f t="shared" si="6"/>
        <v>0</v>
      </c>
      <c r="I101" s="126"/>
      <c r="J101" s="95">
        <f t="shared" si="7"/>
        <v>0</v>
      </c>
      <c r="K101" s="24"/>
    </row>
    <row r="102" spans="1:11" s="79" customFormat="1" x14ac:dyDescent="0.25">
      <c r="A102" s="175" t="s">
        <v>47</v>
      </c>
      <c r="B102" s="168"/>
      <c r="C102" s="17" t="s">
        <v>54</v>
      </c>
      <c r="D102" s="171" t="s">
        <v>55</v>
      </c>
      <c r="E102" s="117"/>
      <c r="F102" s="125"/>
      <c r="G102" s="40">
        <f t="shared" si="8"/>
        <v>0</v>
      </c>
      <c r="H102" s="44">
        <f t="shared" si="6"/>
        <v>0</v>
      </c>
      <c r="I102" s="126"/>
      <c r="J102" s="95">
        <f t="shared" si="7"/>
        <v>0</v>
      </c>
      <c r="K102" s="24"/>
    </row>
    <row r="103" spans="1:11" s="79" customFormat="1" x14ac:dyDescent="0.25">
      <c r="A103" s="176"/>
      <c r="B103" s="169"/>
      <c r="C103" s="17" t="s">
        <v>54</v>
      </c>
      <c r="D103" s="172"/>
      <c r="E103" s="117"/>
      <c r="F103" s="125"/>
      <c r="G103" s="40">
        <f t="shared" si="8"/>
        <v>0</v>
      </c>
      <c r="H103" s="44">
        <f t="shared" si="6"/>
        <v>0</v>
      </c>
      <c r="I103" s="126"/>
      <c r="J103" s="95">
        <f t="shared" si="7"/>
        <v>0</v>
      </c>
      <c r="K103" s="24"/>
    </row>
    <row r="104" spans="1:11" s="79" customFormat="1" x14ac:dyDescent="0.25">
      <c r="A104" s="176"/>
      <c r="B104" s="169"/>
      <c r="C104" s="17" t="s">
        <v>54</v>
      </c>
      <c r="D104" s="172"/>
      <c r="E104" s="117"/>
      <c r="F104" s="125"/>
      <c r="G104" s="40">
        <f t="shared" si="8"/>
        <v>0</v>
      </c>
      <c r="H104" s="44">
        <f t="shared" si="6"/>
        <v>0</v>
      </c>
      <c r="I104" s="126"/>
      <c r="J104" s="95">
        <f t="shared" si="7"/>
        <v>0</v>
      </c>
      <c r="K104" s="24"/>
    </row>
    <row r="105" spans="1:11" s="79" customFormat="1" x14ac:dyDescent="0.25">
      <c r="A105" s="176"/>
      <c r="B105" s="169"/>
      <c r="C105" s="17" t="s">
        <v>54</v>
      </c>
      <c r="D105" s="172"/>
      <c r="E105" s="117"/>
      <c r="F105" s="125"/>
      <c r="G105" s="40">
        <f t="shared" si="8"/>
        <v>0</v>
      </c>
      <c r="H105" s="44">
        <f t="shared" si="6"/>
        <v>0</v>
      </c>
      <c r="I105" s="126"/>
      <c r="J105" s="95">
        <f t="shared" si="7"/>
        <v>0</v>
      </c>
      <c r="K105" s="24"/>
    </row>
    <row r="106" spans="1:11" s="79" customFormat="1" x14ac:dyDescent="0.25">
      <c r="A106" s="177"/>
      <c r="B106" s="170"/>
      <c r="C106" s="17" t="s">
        <v>54</v>
      </c>
      <c r="D106" s="173"/>
      <c r="E106" s="117"/>
      <c r="F106" s="125"/>
      <c r="G106" s="40">
        <f t="shared" si="8"/>
        <v>0</v>
      </c>
      <c r="H106" s="44">
        <f t="shared" si="6"/>
        <v>0</v>
      </c>
      <c r="I106" s="126"/>
      <c r="J106" s="95">
        <f t="shared" si="7"/>
        <v>0</v>
      </c>
      <c r="K106" s="24"/>
    </row>
    <row r="107" spans="1:11" s="79" customFormat="1" x14ac:dyDescent="0.25">
      <c r="A107" s="175" t="s">
        <v>48</v>
      </c>
      <c r="B107" s="168"/>
      <c r="C107" s="17" t="s">
        <v>54</v>
      </c>
      <c r="D107" s="171" t="s">
        <v>55</v>
      </c>
      <c r="E107" s="117"/>
      <c r="F107" s="125"/>
      <c r="G107" s="40">
        <f t="shared" si="8"/>
        <v>0</v>
      </c>
      <c r="H107" s="44">
        <f t="shared" si="6"/>
        <v>0</v>
      </c>
      <c r="I107" s="126"/>
      <c r="J107" s="95">
        <f t="shared" si="7"/>
        <v>0</v>
      </c>
      <c r="K107" s="24"/>
    </row>
    <row r="108" spans="1:11" s="79" customFormat="1" x14ac:dyDescent="0.25">
      <c r="A108" s="176"/>
      <c r="B108" s="169"/>
      <c r="C108" s="17" t="s">
        <v>54</v>
      </c>
      <c r="D108" s="172"/>
      <c r="E108" s="117"/>
      <c r="F108" s="125"/>
      <c r="G108" s="40">
        <f t="shared" si="8"/>
        <v>0</v>
      </c>
      <c r="H108" s="44">
        <f t="shared" si="6"/>
        <v>0</v>
      </c>
      <c r="I108" s="126"/>
      <c r="J108" s="95">
        <f t="shared" si="7"/>
        <v>0</v>
      </c>
      <c r="K108" s="24"/>
    </row>
    <row r="109" spans="1:11" s="79" customFormat="1" x14ac:dyDescent="0.25">
      <c r="A109" s="176"/>
      <c r="B109" s="169"/>
      <c r="C109" s="17" t="s">
        <v>54</v>
      </c>
      <c r="D109" s="172"/>
      <c r="E109" s="117"/>
      <c r="F109" s="125"/>
      <c r="G109" s="40">
        <f t="shared" si="8"/>
        <v>0</v>
      </c>
      <c r="H109" s="44">
        <f t="shared" si="6"/>
        <v>0</v>
      </c>
      <c r="I109" s="126"/>
      <c r="J109" s="95">
        <f t="shared" si="7"/>
        <v>0</v>
      </c>
      <c r="K109" s="24"/>
    </row>
    <row r="110" spans="1:11" s="79" customFormat="1" x14ac:dyDescent="0.25">
      <c r="A110" s="176"/>
      <c r="B110" s="169"/>
      <c r="C110" s="17" t="s">
        <v>54</v>
      </c>
      <c r="D110" s="172"/>
      <c r="E110" s="117"/>
      <c r="F110" s="125"/>
      <c r="G110" s="40">
        <f t="shared" si="8"/>
        <v>0</v>
      </c>
      <c r="H110" s="44">
        <f t="shared" si="6"/>
        <v>0</v>
      </c>
      <c r="I110" s="126"/>
      <c r="J110" s="95">
        <f t="shared" si="7"/>
        <v>0</v>
      </c>
      <c r="K110" s="24"/>
    </row>
    <row r="111" spans="1:11" s="79" customFormat="1" x14ac:dyDescent="0.25">
      <c r="A111" s="177"/>
      <c r="B111" s="170"/>
      <c r="C111" s="17" t="s">
        <v>54</v>
      </c>
      <c r="D111" s="173"/>
      <c r="E111" s="117"/>
      <c r="F111" s="125"/>
      <c r="G111" s="40">
        <f t="shared" si="8"/>
        <v>0</v>
      </c>
      <c r="H111" s="44">
        <f t="shared" si="6"/>
        <v>0</v>
      </c>
      <c r="I111" s="126"/>
      <c r="J111" s="95">
        <f t="shared" si="7"/>
        <v>0</v>
      </c>
      <c r="K111" s="24"/>
    </row>
    <row r="112" spans="1:11" s="79" customFormat="1" ht="15" customHeight="1" x14ac:dyDescent="0.25">
      <c r="A112" s="175" t="s">
        <v>49</v>
      </c>
      <c r="B112" s="168"/>
      <c r="C112" s="17" t="s">
        <v>54</v>
      </c>
      <c r="D112" s="171" t="s">
        <v>55</v>
      </c>
      <c r="E112" s="117"/>
      <c r="F112" s="125"/>
      <c r="G112" s="40">
        <f t="shared" si="8"/>
        <v>0</v>
      </c>
      <c r="H112" s="44">
        <f t="shared" si="6"/>
        <v>0</v>
      </c>
      <c r="I112" s="126"/>
      <c r="J112" s="95">
        <f t="shared" si="7"/>
        <v>0</v>
      </c>
      <c r="K112" s="24"/>
    </row>
    <row r="113" spans="1:13" x14ac:dyDescent="0.25">
      <c r="A113" s="176"/>
      <c r="B113" s="169"/>
      <c r="C113" s="17" t="s">
        <v>54</v>
      </c>
      <c r="D113" s="172"/>
      <c r="E113" s="117"/>
      <c r="F113" s="125"/>
      <c r="G113" s="40">
        <f t="shared" si="8"/>
        <v>0</v>
      </c>
      <c r="H113" s="44">
        <f t="shared" si="6"/>
        <v>0</v>
      </c>
      <c r="I113" s="126"/>
      <c r="J113" s="95">
        <f t="shared" si="7"/>
        <v>0</v>
      </c>
      <c r="K113" s="24"/>
    </row>
    <row r="114" spans="1:13" x14ac:dyDescent="0.25">
      <c r="A114" s="176"/>
      <c r="B114" s="169"/>
      <c r="C114" s="17" t="s">
        <v>54</v>
      </c>
      <c r="D114" s="172"/>
      <c r="E114" s="117"/>
      <c r="F114" s="125"/>
      <c r="G114" s="40">
        <f t="shared" si="8"/>
        <v>0</v>
      </c>
      <c r="H114" s="44">
        <f t="shared" si="6"/>
        <v>0</v>
      </c>
      <c r="I114" s="126"/>
      <c r="J114" s="95">
        <f t="shared" si="7"/>
        <v>0</v>
      </c>
      <c r="K114" s="24"/>
    </row>
    <row r="115" spans="1:13" x14ac:dyDescent="0.25">
      <c r="A115" s="176"/>
      <c r="B115" s="169"/>
      <c r="C115" s="17" t="s">
        <v>54</v>
      </c>
      <c r="D115" s="172"/>
      <c r="E115" s="117"/>
      <c r="F115" s="125"/>
      <c r="G115" s="40">
        <f t="shared" si="8"/>
        <v>0</v>
      </c>
      <c r="H115" s="44">
        <f t="shared" si="6"/>
        <v>0</v>
      </c>
      <c r="I115" s="126"/>
      <c r="J115" s="95">
        <f t="shared" si="7"/>
        <v>0</v>
      </c>
      <c r="K115" s="24"/>
    </row>
    <row r="116" spans="1:13" x14ac:dyDescent="0.25">
      <c r="A116" s="177"/>
      <c r="B116" s="170"/>
      <c r="C116" s="17" t="s">
        <v>54</v>
      </c>
      <c r="D116" s="173"/>
      <c r="E116" s="117"/>
      <c r="F116" s="125"/>
      <c r="G116" s="40">
        <f t="shared" si="8"/>
        <v>0</v>
      </c>
      <c r="H116" s="44">
        <f t="shared" si="6"/>
        <v>0</v>
      </c>
      <c r="I116" s="126"/>
      <c r="J116" s="95">
        <f t="shared" si="7"/>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27"/>
      <c r="K117" s="78"/>
      <c r="M117" s="79" t="s">
        <v>159</v>
      </c>
    </row>
    <row r="118" spans="1:13" x14ac:dyDescent="0.25">
      <c r="A118" s="180" t="s">
        <v>92</v>
      </c>
      <c r="B118" s="183" t="s">
        <v>61</v>
      </c>
      <c r="C118" s="25" t="s">
        <v>62</v>
      </c>
      <c r="D118" s="26"/>
      <c r="E118" s="27"/>
      <c r="F118" s="27"/>
      <c r="G118" s="45">
        <f>SUM(G119:G124)</f>
        <v>0</v>
      </c>
      <c r="H118" s="116">
        <f>SUM(H119:H124)</f>
        <v>0</v>
      </c>
      <c r="I118" s="126"/>
      <c r="K118" s="78"/>
      <c r="M118" s="79" t="s">
        <v>151</v>
      </c>
    </row>
    <row r="119" spans="1:13" x14ac:dyDescent="0.25">
      <c r="A119" s="181"/>
      <c r="B119" s="184"/>
      <c r="C119" s="28" t="s">
        <v>63</v>
      </c>
      <c r="D119" s="29"/>
      <c r="E119" s="30"/>
      <c r="F119" s="30"/>
      <c r="G119" s="46">
        <f t="shared" ref="G119:G124" si="9">ROUND(E119*F119,2)</f>
        <v>0</v>
      </c>
      <c r="H119" s="118">
        <f t="shared" ref="H119:H124" si="10">ROUND(G119*$D$7,2)</f>
        <v>0</v>
      </c>
      <c r="I119" s="126"/>
      <c r="K119" s="78"/>
    </row>
    <row r="120" spans="1:13" x14ac:dyDescent="0.25">
      <c r="A120" s="181"/>
      <c r="B120" s="184"/>
      <c r="C120" s="28" t="s">
        <v>64</v>
      </c>
      <c r="D120" s="29"/>
      <c r="E120" s="30"/>
      <c r="F120" s="30"/>
      <c r="G120" s="46">
        <f t="shared" si="9"/>
        <v>0</v>
      </c>
      <c r="H120" s="118">
        <f t="shared" si="10"/>
        <v>0</v>
      </c>
      <c r="I120" s="126"/>
      <c r="K120" s="78"/>
    </row>
    <row r="121" spans="1:13" x14ac:dyDescent="0.25">
      <c r="A121" s="181"/>
      <c r="B121" s="184"/>
      <c r="C121" s="28" t="s">
        <v>65</v>
      </c>
      <c r="D121" s="29"/>
      <c r="E121" s="30"/>
      <c r="F121" s="30"/>
      <c r="G121" s="46">
        <f t="shared" si="9"/>
        <v>0</v>
      </c>
      <c r="H121" s="118">
        <f t="shared" si="10"/>
        <v>0</v>
      </c>
      <c r="I121" s="126"/>
      <c r="K121" s="78"/>
    </row>
    <row r="122" spans="1:13" x14ac:dyDescent="0.25">
      <c r="A122" s="181"/>
      <c r="B122" s="184"/>
      <c r="C122" s="28" t="s">
        <v>66</v>
      </c>
      <c r="D122" s="29"/>
      <c r="E122" s="30"/>
      <c r="F122" s="30"/>
      <c r="G122" s="46">
        <f t="shared" si="9"/>
        <v>0</v>
      </c>
      <c r="H122" s="118">
        <f t="shared" si="10"/>
        <v>0</v>
      </c>
      <c r="I122" s="126"/>
      <c r="K122" s="78"/>
    </row>
    <row r="123" spans="1:13" x14ac:dyDescent="0.25">
      <c r="A123" s="181"/>
      <c r="B123" s="184"/>
      <c r="C123" s="31" t="s">
        <v>67</v>
      </c>
      <c r="D123" s="29"/>
      <c r="E123" s="30"/>
      <c r="F123" s="30"/>
      <c r="G123" s="46">
        <f t="shared" si="9"/>
        <v>0</v>
      </c>
      <c r="H123" s="118">
        <f t="shared" si="10"/>
        <v>0</v>
      </c>
      <c r="I123" s="126"/>
      <c r="K123" s="78"/>
    </row>
    <row r="124" spans="1:13" x14ac:dyDescent="0.25">
      <c r="A124" s="182"/>
      <c r="B124" s="185"/>
      <c r="C124" s="31" t="s">
        <v>67</v>
      </c>
      <c r="D124" s="29"/>
      <c r="E124" s="30"/>
      <c r="F124" s="30"/>
      <c r="G124" s="46">
        <f t="shared" si="9"/>
        <v>0</v>
      </c>
      <c r="H124" s="118">
        <f t="shared" si="10"/>
        <v>0</v>
      </c>
      <c r="I124" s="126"/>
      <c r="K124" s="78"/>
    </row>
    <row r="125" spans="1:13" x14ac:dyDescent="0.25">
      <c r="A125" s="180" t="s">
        <v>93</v>
      </c>
      <c r="B125" s="183" t="s">
        <v>61</v>
      </c>
      <c r="C125" s="25" t="s">
        <v>62</v>
      </c>
      <c r="D125" s="26"/>
      <c r="E125" s="27"/>
      <c r="F125" s="27"/>
      <c r="G125" s="45">
        <f>SUM(G126:G131)</f>
        <v>0</v>
      </c>
      <c r="H125" s="116">
        <f>SUM(H126:H131)</f>
        <v>0</v>
      </c>
      <c r="I125" s="126"/>
      <c r="K125" s="78"/>
    </row>
    <row r="126" spans="1:13" x14ac:dyDescent="0.25">
      <c r="A126" s="181"/>
      <c r="B126" s="184"/>
      <c r="C126" s="28" t="s">
        <v>63</v>
      </c>
      <c r="D126" s="29" t="s">
        <v>151</v>
      </c>
      <c r="E126" s="30"/>
      <c r="F126" s="30"/>
      <c r="G126" s="46">
        <f t="shared" ref="G126:G131" si="11">ROUND(E126*F126,2)</f>
        <v>0</v>
      </c>
      <c r="H126" s="118">
        <f t="shared" ref="H126:H131" si="12">ROUND(G126*$D$7,2)</f>
        <v>0</v>
      </c>
      <c r="I126" s="126"/>
      <c r="K126" s="78"/>
    </row>
    <row r="127" spans="1:13" x14ac:dyDescent="0.25">
      <c r="A127" s="181"/>
      <c r="B127" s="184"/>
      <c r="C127" s="28" t="s">
        <v>64</v>
      </c>
      <c r="D127" s="29" t="s">
        <v>151</v>
      </c>
      <c r="E127" s="30"/>
      <c r="F127" s="30"/>
      <c r="G127" s="46">
        <f t="shared" si="11"/>
        <v>0</v>
      </c>
      <c r="H127" s="118">
        <f t="shared" si="12"/>
        <v>0</v>
      </c>
      <c r="I127" s="126"/>
      <c r="K127" s="78"/>
    </row>
    <row r="128" spans="1:13" x14ac:dyDescent="0.25">
      <c r="A128" s="181"/>
      <c r="B128" s="184"/>
      <c r="C128" s="28" t="s">
        <v>65</v>
      </c>
      <c r="D128" s="29" t="s">
        <v>151</v>
      </c>
      <c r="E128" s="30"/>
      <c r="F128" s="30"/>
      <c r="G128" s="46">
        <f t="shared" si="11"/>
        <v>0</v>
      </c>
      <c r="H128" s="118">
        <f t="shared" si="12"/>
        <v>0</v>
      </c>
      <c r="I128" s="126"/>
      <c r="K128" s="78"/>
    </row>
    <row r="129" spans="1:11" s="79" customFormat="1" x14ac:dyDescent="0.25">
      <c r="A129" s="181"/>
      <c r="B129" s="184"/>
      <c r="C129" s="28" t="s">
        <v>66</v>
      </c>
      <c r="D129" s="29" t="s">
        <v>151</v>
      </c>
      <c r="E129" s="30"/>
      <c r="F129" s="30"/>
      <c r="G129" s="46">
        <f t="shared" si="11"/>
        <v>0</v>
      </c>
      <c r="H129" s="118">
        <f t="shared" si="12"/>
        <v>0</v>
      </c>
      <c r="I129" s="126"/>
      <c r="K129" s="78"/>
    </row>
    <row r="130" spans="1:11" s="79" customFormat="1" x14ac:dyDescent="0.25">
      <c r="A130" s="181"/>
      <c r="B130" s="184"/>
      <c r="C130" s="31" t="s">
        <v>67</v>
      </c>
      <c r="D130" s="29" t="s">
        <v>151</v>
      </c>
      <c r="E130" s="30"/>
      <c r="F130" s="30"/>
      <c r="G130" s="46">
        <f t="shared" si="11"/>
        <v>0</v>
      </c>
      <c r="H130" s="118">
        <f t="shared" si="12"/>
        <v>0</v>
      </c>
      <c r="I130" s="126"/>
      <c r="K130" s="78"/>
    </row>
    <row r="131" spans="1:11" s="79" customFormat="1" x14ac:dyDescent="0.25">
      <c r="A131" s="182"/>
      <c r="B131" s="185"/>
      <c r="C131" s="31" t="s">
        <v>67</v>
      </c>
      <c r="D131" s="29" t="s">
        <v>151</v>
      </c>
      <c r="E131" s="30"/>
      <c r="F131" s="30"/>
      <c r="G131" s="46">
        <f t="shared" si="11"/>
        <v>0</v>
      </c>
      <c r="H131" s="118">
        <f t="shared" si="12"/>
        <v>0</v>
      </c>
      <c r="I131" s="126"/>
      <c r="K131" s="78"/>
    </row>
    <row r="132" spans="1:11" s="79" customFormat="1" x14ac:dyDescent="0.25">
      <c r="A132" s="180" t="s">
        <v>94</v>
      </c>
      <c r="B132" s="183" t="s">
        <v>61</v>
      </c>
      <c r="C132" s="25" t="s">
        <v>62</v>
      </c>
      <c r="D132" s="26"/>
      <c r="E132" s="27"/>
      <c r="F132" s="27"/>
      <c r="G132" s="45">
        <f>SUM(G133:G138)</f>
        <v>0</v>
      </c>
      <c r="H132" s="116">
        <f>SUM(H133:H138)</f>
        <v>0</v>
      </c>
      <c r="I132" s="126"/>
      <c r="K132" s="78"/>
    </row>
    <row r="133" spans="1:11" s="79" customFormat="1" x14ac:dyDescent="0.25">
      <c r="A133" s="181"/>
      <c r="B133" s="184"/>
      <c r="C133" s="28" t="s">
        <v>63</v>
      </c>
      <c r="D133" s="29" t="s">
        <v>151</v>
      </c>
      <c r="E133" s="30"/>
      <c r="F133" s="30"/>
      <c r="G133" s="46">
        <f t="shared" ref="G133:G138" si="13">ROUND(E133*F133,2)</f>
        <v>0</v>
      </c>
      <c r="H133" s="118">
        <f t="shared" ref="H133:H138" si="14">ROUND(G133*$D$7,2)</f>
        <v>0</v>
      </c>
      <c r="I133" s="126"/>
      <c r="K133" s="78"/>
    </row>
    <row r="134" spans="1:11" s="79" customFormat="1" x14ac:dyDescent="0.25">
      <c r="A134" s="181"/>
      <c r="B134" s="184"/>
      <c r="C134" s="28" t="s">
        <v>64</v>
      </c>
      <c r="D134" s="29" t="s">
        <v>151</v>
      </c>
      <c r="E134" s="30"/>
      <c r="F134" s="30"/>
      <c r="G134" s="46">
        <f t="shared" si="13"/>
        <v>0</v>
      </c>
      <c r="H134" s="118">
        <f t="shared" si="14"/>
        <v>0</v>
      </c>
      <c r="I134" s="126"/>
      <c r="K134" s="78"/>
    </row>
    <row r="135" spans="1:11" s="79" customFormat="1" x14ac:dyDescent="0.25">
      <c r="A135" s="181"/>
      <c r="B135" s="184"/>
      <c r="C135" s="28" t="s">
        <v>65</v>
      </c>
      <c r="D135" s="29" t="s">
        <v>151</v>
      </c>
      <c r="E135" s="30"/>
      <c r="F135" s="30"/>
      <c r="G135" s="46">
        <f t="shared" si="13"/>
        <v>0</v>
      </c>
      <c r="H135" s="118">
        <f t="shared" si="14"/>
        <v>0</v>
      </c>
      <c r="I135" s="126"/>
      <c r="K135" s="78"/>
    </row>
    <row r="136" spans="1:11" s="79" customFormat="1" x14ac:dyDescent="0.25">
      <c r="A136" s="181"/>
      <c r="B136" s="184"/>
      <c r="C136" s="28" t="s">
        <v>66</v>
      </c>
      <c r="D136" s="29" t="s">
        <v>151</v>
      </c>
      <c r="E136" s="30"/>
      <c r="F136" s="30"/>
      <c r="G136" s="46">
        <f t="shared" si="13"/>
        <v>0</v>
      </c>
      <c r="H136" s="118">
        <f t="shared" si="14"/>
        <v>0</v>
      </c>
      <c r="I136" s="126"/>
      <c r="K136" s="78"/>
    </row>
    <row r="137" spans="1:11" s="79" customFormat="1" x14ac:dyDescent="0.25">
      <c r="A137" s="181"/>
      <c r="B137" s="184"/>
      <c r="C137" s="31" t="s">
        <v>67</v>
      </c>
      <c r="D137" s="29" t="s">
        <v>151</v>
      </c>
      <c r="E137" s="30"/>
      <c r="F137" s="30"/>
      <c r="G137" s="46">
        <f t="shared" si="13"/>
        <v>0</v>
      </c>
      <c r="H137" s="118">
        <f t="shared" si="14"/>
        <v>0</v>
      </c>
      <c r="I137" s="126"/>
      <c r="K137" s="78"/>
    </row>
    <row r="138" spans="1:11" s="79" customFormat="1" x14ac:dyDescent="0.25">
      <c r="A138" s="182"/>
      <c r="B138" s="185"/>
      <c r="C138" s="31" t="s">
        <v>67</v>
      </c>
      <c r="D138" s="29" t="s">
        <v>151</v>
      </c>
      <c r="E138" s="30"/>
      <c r="F138" s="30"/>
      <c r="G138" s="46">
        <f t="shared" si="13"/>
        <v>0</v>
      </c>
      <c r="H138" s="118">
        <f t="shared" si="14"/>
        <v>0</v>
      </c>
      <c r="I138" s="126"/>
      <c r="K138" s="78"/>
    </row>
    <row r="139" spans="1:11" s="79" customFormat="1" x14ac:dyDescent="0.25">
      <c r="A139" s="180" t="s">
        <v>95</v>
      </c>
      <c r="B139" s="183" t="s">
        <v>61</v>
      </c>
      <c r="C139" s="25" t="s">
        <v>62</v>
      </c>
      <c r="D139" s="26"/>
      <c r="E139" s="27"/>
      <c r="F139" s="27"/>
      <c r="G139" s="45">
        <f>SUM(G140:G145)</f>
        <v>0</v>
      </c>
      <c r="H139" s="116">
        <f>SUM(H140:H145)</f>
        <v>0</v>
      </c>
      <c r="I139" s="126"/>
      <c r="K139" s="78"/>
    </row>
    <row r="140" spans="1:11" s="79" customFormat="1" x14ac:dyDescent="0.25">
      <c r="A140" s="181"/>
      <c r="B140" s="184"/>
      <c r="C140" s="28" t="s">
        <v>63</v>
      </c>
      <c r="D140" s="29" t="s">
        <v>151</v>
      </c>
      <c r="E140" s="30"/>
      <c r="F140" s="30"/>
      <c r="G140" s="46">
        <f t="shared" ref="G140:G145" si="15">ROUND(E140*F140,2)</f>
        <v>0</v>
      </c>
      <c r="H140" s="118">
        <f t="shared" ref="H140:H145" si="16">ROUND(G140*$D$7,2)</f>
        <v>0</v>
      </c>
      <c r="I140" s="126"/>
      <c r="K140" s="78"/>
    </row>
    <row r="141" spans="1:11" s="79" customFormat="1" x14ac:dyDescent="0.25">
      <c r="A141" s="181"/>
      <c r="B141" s="184"/>
      <c r="C141" s="28" t="s">
        <v>64</v>
      </c>
      <c r="D141" s="29" t="s">
        <v>151</v>
      </c>
      <c r="E141" s="30"/>
      <c r="F141" s="30"/>
      <c r="G141" s="46">
        <f t="shared" si="15"/>
        <v>0</v>
      </c>
      <c r="H141" s="118">
        <f t="shared" si="16"/>
        <v>0</v>
      </c>
      <c r="I141" s="126"/>
      <c r="K141" s="78"/>
    </row>
    <row r="142" spans="1:11" s="79" customFormat="1" x14ac:dyDescent="0.25">
      <c r="A142" s="181"/>
      <c r="B142" s="184"/>
      <c r="C142" s="28" t="s">
        <v>65</v>
      </c>
      <c r="D142" s="29" t="s">
        <v>151</v>
      </c>
      <c r="E142" s="30"/>
      <c r="F142" s="30"/>
      <c r="G142" s="46">
        <f t="shared" si="15"/>
        <v>0</v>
      </c>
      <c r="H142" s="118">
        <f t="shared" si="16"/>
        <v>0</v>
      </c>
      <c r="I142" s="126"/>
      <c r="K142" s="78"/>
    </row>
    <row r="143" spans="1:11" s="79" customFormat="1" x14ac:dyDescent="0.25">
      <c r="A143" s="181"/>
      <c r="B143" s="184"/>
      <c r="C143" s="28" t="s">
        <v>66</v>
      </c>
      <c r="D143" s="29" t="s">
        <v>151</v>
      </c>
      <c r="E143" s="30"/>
      <c r="F143" s="30"/>
      <c r="G143" s="46">
        <f t="shared" si="15"/>
        <v>0</v>
      </c>
      <c r="H143" s="118">
        <f t="shared" si="16"/>
        <v>0</v>
      </c>
      <c r="I143" s="126"/>
      <c r="K143" s="78"/>
    </row>
    <row r="144" spans="1:11" s="79" customFormat="1" x14ac:dyDescent="0.25">
      <c r="A144" s="181"/>
      <c r="B144" s="184"/>
      <c r="C144" s="31" t="s">
        <v>67</v>
      </c>
      <c r="D144" s="29" t="s">
        <v>151</v>
      </c>
      <c r="E144" s="30"/>
      <c r="F144" s="30"/>
      <c r="G144" s="46">
        <f t="shared" si="15"/>
        <v>0</v>
      </c>
      <c r="H144" s="118">
        <f t="shared" si="16"/>
        <v>0</v>
      </c>
      <c r="I144" s="126"/>
      <c r="K144" s="78"/>
    </row>
    <row r="145" spans="1:11" s="79" customFormat="1" x14ac:dyDescent="0.25">
      <c r="A145" s="182"/>
      <c r="B145" s="185"/>
      <c r="C145" s="31" t="s">
        <v>67</v>
      </c>
      <c r="D145" s="29" t="s">
        <v>151</v>
      </c>
      <c r="E145" s="30"/>
      <c r="F145" s="30"/>
      <c r="G145" s="46">
        <f t="shared" si="15"/>
        <v>0</v>
      </c>
      <c r="H145" s="118">
        <f t="shared" si="16"/>
        <v>0</v>
      </c>
      <c r="I145" s="126"/>
      <c r="K145" s="78"/>
    </row>
    <row r="146" spans="1:11" s="79" customFormat="1" x14ac:dyDescent="0.25">
      <c r="A146" s="180" t="s">
        <v>96</v>
      </c>
      <c r="B146" s="183" t="s">
        <v>61</v>
      </c>
      <c r="C146" s="25" t="s">
        <v>62</v>
      </c>
      <c r="D146" s="26"/>
      <c r="E146" s="27"/>
      <c r="F146" s="27"/>
      <c r="G146" s="45">
        <f>SUM(G147:G152)</f>
        <v>0</v>
      </c>
      <c r="H146" s="116">
        <f>SUM(H147:H152)</f>
        <v>0</v>
      </c>
      <c r="I146" s="126"/>
      <c r="K146" s="78"/>
    </row>
    <row r="147" spans="1:11" s="79" customFormat="1" x14ac:dyDescent="0.25">
      <c r="A147" s="181"/>
      <c r="B147" s="184"/>
      <c r="C147" s="28" t="s">
        <v>63</v>
      </c>
      <c r="D147" s="29" t="s">
        <v>151</v>
      </c>
      <c r="E147" s="30"/>
      <c r="F147" s="30"/>
      <c r="G147" s="46">
        <f t="shared" ref="G147:G152" si="17">ROUND(E147*F147,2)</f>
        <v>0</v>
      </c>
      <c r="H147" s="118">
        <f t="shared" ref="H147:H152" si="18">ROUND(G147*$D$7,2)</f>
        <v>0</v>
      </c>
      <c r="I147" s="126"/>
      <c r="K147" s="78"/>
    </row>
    <row r="148" spans="1:11" s="79" customFormat="1" x14ac:dyDescent="0.25">
      <c r="A148" s="181"/>
      <c r="B148" s="184"/>
      <c r="C148" s="28" t="s">
        <v>64</v>
      </c>
      <c r="D148" s="29" t="s">
        <v>151</v>
      </c>
      <c r="E148" s="30"/>
      <c r="F148" s="30"/>
      <c r="G148" s="46">
        <f t="shared" si="17"/>
        <v>0</v>
      </c>
      <c r="H148" s="118">
        <f t="shared" si="18"/>
        <v>0</v>
      </c>
      <c r="I148" s="126"/>
      <c r="K148" s="78"/>
    </row>
    <row r="149" spans="1:11" s="79" customFormat="1" x14ac:dyDescent="0.25">
      <c r="A149" s="181"/>
      <c r="B149" s="184"/>
      <c r="C149" s="28" t="s">
        <v>65</v>
      </c>
      <c r="D149" s="29" t="s">
        <v>151</v>
      </c>
      <c r="E149" s="30"/>
      <c r="F149" s="30"/>
      <c r="G149" s="46">
        <f t="shared" si="17"/>
        <v>0</v>
      </c>
      <c r="H149" s="118">
        <f t="shared" si="18"/>
        <v>0</v>
      </c>
      <c r="I149" s="126"/>
      <c r="K149" s="78"/>
    </row>
    <row r="150" spans="1:11" s="79" customFormat="1" x14ac:dyDescent="0.25">
      <c r="A150" s="181"/>
      <c r="B150" s="184"/>
      <c r="C150" s="28" t="s">
        <v>66</v>
      </c>
      <c r="D150" s="29" t="s">
        <v>151</v>
      </c>
      <c r="E150" s="30"/>
      <c r="F150" s="30"/>
      <c r="G150" s="46">
        <f t="shared" si="17"/>
        <v>0</v>
      </c>
      <c r="H150" s="118">
        <f t="shared" si="18"/>
        <v>0</v>
      </c>
      <c r="I150" s="126"/>
      <c r="K150" s="78"/>
    </row>
    <row r="151" spans="1:11" s="79" customFormat="1" x14ac:dyDescent="0.25">
      <c r="A151" s="181"/>
      <c r="B151" s="184"/>
      <c r="C151" s="31" t="s">
        <v>67</v>
      </c>
      <c r="D151" s="29" t="s">
        <v>151</v>
      </c>
      <c r="E151" s="30"/>
      <c r="F151" s="30"/>
      <c r="G151" s="46">
        <f t="shared" si="17"/>
        <v>0</v>
      </c>
      <c r="H151" s="118">
        <f t="shared" si="18"/>
        <v>0</v>
      </c>
      <c r="I151" s="126"/>
      <c r="K151" s="78"/>
    </row>
    <row r="152" spans="1:11" s="79" customFormat="1" x14ac:dyDescent="0.25">
      <c r="A152" s="182"/>
      <c r="B152" s="185"/>
      <c r="C152" s="31" t="s">
        <v>67</v>
      </c>
      <c r="D152" s="29" t="s">
        <v>151</v>
      </c>
      <c r="E152" s="30"/>
      <c r="F152" s="30"/>
      <c r="G152" s="46">
        <f t="shared" si="17"/>
        <v>0</v>
      </c>
      <c r="H152" s="118">
        <f t="shared" si="18"/>
        <v>0</v>
      </c>
      <c r="I152" s="126"/>
      <c r="K152" s="78"/>
    </row>
    <row r="153" spans="1:11" s="79" customFormat="1" x14ac:dyDescent="0.25">
      <c r="A153" s="180" t="s">
        <v>97</v>
      </c>
      <c r="B153" s="183" t="s">
        <v>61</v>
      </c>
      <c r="C153" s="25" t="s">
        <v>62</v>
      </c>
      <c r="D153" s="26"/>
      <c r="E153" s="27"/>
      <c r="F153" s="27"/>
      <c r="G153" s="45">
        <f>SUM(G154:G159)</f>
        <v>0</v>
      </c>
      <c r="H153" s="116">
        <f>SUM(H154:H159)</f>
        <v>0</v>
      </c>
      <c r="I153" s="126"/>
      <c r="K153" s="78"/>
    </row>
    <row r="154" spans="1:11" s="79" customFormat="1" x14ac:dyDescent="0.25">
      <c r="A154" s="181"/>
      <c r="B154" s="184"/>
      <c r="C154" s="28" t="s">
        <v>63</v>
      </c>
      <c r="D154" s="29" t="s">
        <v>151</v>
      </c>
      <c r="E154" s="30"/>
      <c r="F154" s="30"/>
      <c r="G154" s="46">
        <f t="shared" ref="G154:G159" si="19">ROUND(E154*F154,2)</f>
        <v>0</v>
      </c>
      <c r="H154" s="118">
        <f t="shared" ref="H154:H159" si="20">ROUND(G154*$D$7,2)</f>
        <v>0</v>
      </c>
      <c r="I154" s="126"/>
      <c r="K154" s="78"/>
    </row>
    <row r="155" spans="1:11" s="79" customFormat="1" x14ac:dyDescent="0.25">
      <c r="A155" s="181"/>
      <c r="B155" s="184"/>
      <c r="C155" s="28" t="s">
        <v>64</v>
      </c>
      <c r="D155" s="29" t="s">
        <v>151</v>
      </c>
      <c r="E155" s="30"/>
      <c r="F155" s="30"/>
      <c r="G155" s="46">
        <f t="shared" si="19"/>
        <v>0</v>
      </c>
      <c r="H155" s="118">
        <f t="shared" si="20"/>
        <v>0</v>
      </c>
      <c r="I155" s="126"/>
      <c r="K155" s="78"/>
    </row>
    <row r="156" spans="1:11" s="79" customFormat="1" x14ac:dyDescent="0.25">
      <c r="A156" s="181"/>
      <c r="B156" s="184"/>
      <c r="C156" s="28" t="s">
        <v>65</v>
      </c>
      <c r="D156" s="29" t="s">
        <v>151</v>
      </c>
      <c r="E156" s="30"/>
      <c r="F156" s="30"/>
      <c r="G156" s="46">
        <f t="shared" si="19"/>
        <v>0</v>
      </c>
      <c r="H156" s="118">
        <f t="shared" si="20"/>
        <v>0</v>
      </c>
      <c r="I156" s="126"/>
      <c r="K156" s="78"/>
    </row>
    <row r="157" spans="1:11" s="79" customFormat="1" x14ac:dyDescent="0.25">
      <c r="A157" s="181"/>
      <c r="B157" s="184"/>
      <c r="C157" s="28" t="s">
        <v>66</v>
      </c>
      <c r="D157" s="29" t="s">
        <v>151</v>
      </c>
      <c r="E157" s="30"/>
      <c r="F157" s="30"/>
      <c r="G157" s="46">
        <f t="shared" si="19"/>
        <v>0</v>
      </c>
      <c r="H157" s="118">
        <f t="shared" si="20"/>
        <v>0</v>
      </c>
      <c r="I157" s="126"/>
      <c r="K157" s="78"/>
    </row>
    <row r="158" spans="1:11" s="79" customFormat="1" x14ac:dyDescent="0.25">
      <c r="A158" s="181"/>
      <c r="B158" s="184"/>
      <c r="C158" s="31" t="s">
        <v>67</v>
      </c>
      <c r="D158" s="29" t="s">
        <v>151</v>
      </c>
      <c r="E158" s="30"/>
      <c r="F158" s="30"/>
      <c r="G158" s="46">
        <f t="shared" si="19"/>
        <v>0</v>
      </c>
      <c r="H158" s="118">
        <f t="shared" si="20"/>
        <v>0</v>
      </c>
      <c r="I158" s="126"/>
      <c r="K158" s="78"/>
    </row>
    <row r="159" spans="1:11" s="79" customFormat="1" x14ac:dyDescent="0.25">
      <c r="A159" s="182"/>
      <c r="B159" s="185"/>
      <c r="C159" s="31" t="s">
        <v>67</v>
      </c>
      <c r="D159" s="29" t="s">
        <v>151</v>
      </c>
      <c r="E159" s="30"/>
      <c r="F159" s="30"/>
      <c r="G159" s="46">
        <f t="shared" si="19"/>
        <v>0</v>
      </c>
      <c r="H159" s="118">
        <f t="shared" si="20"/>
        <v>0</v>
      </c>
      <c r="I159" s="126"/>
      <c r="K159" s="78"/>
    </row>
    <row r="160" spans="1:11" s="79" customFormat="1" x14ac:dyDescent="0.25">
      <c r="A160" s="180" t="s">
        <v>98</v>
      </c>
      <c r="B160" s="183" t="s">
        <v>61</v>
      </c>
      <c r="C160" s="25" t="s">
        <v>62</v>
      </c>
      <c r="D160" s="26"/>
      <c r="E160" s="27"/>
      <c r="F160" s="27"/>
      <c r="G160" s="45">
        <f>SUM(G161:G166)</f>
        <v>0</v>
      </c>
      <c r="H160" s="116">
        <f>SUM(H161:H166)</f>
        <v>0</v>
      </c>
      <c r="I160" s="126"/>
      <c r="K160" s="78"/>
    </row>
    <row r="161" spans="1:11" s="79" customFormat="1" x14ac:dyDescent="0.25">
      <c r="A161" s="181"/>
      <c r="B161" s="184"/>
      <c r="C161" s="28" t="s">
        <v>63</v>
      </c>
      <c r="D161" s="29" t="s">
        <v>151</v>
      </c>
      <c r="E161" s="30"/>
      <c r="F161" s="30"/>
      <c r="G161" s="46">
        <f t="shared" ref="G161:G166" si="21">ROUND(E161*F161,2)</f>
        <v>0</v>
      </c>
      <c r="H161" s="118">
        <f t="shared" ref="H161:H166" si="22">ROUND(G161*$D$7,2)</f>
        <v>0</v>
      </c>
      <c r="I161" s="126"/>
      <c r="K161" s="78"/>
    </row>
    <row r="162" spans="1:11" s="79" customFormat="1" x14ac:dyDescent="0.25">
      <c r="A162" s="181"/>
      <c r="B162" s="184"/>
      <c r="C162" s="28" t="s">
        <v>64</v>
      </c>
      <c r="D162" s="29" t="s">
        <v>151</v>
      </c>
      <c r="E162" s="30"/>
      <c r="F162" s="30"/>
      <c r="G162" s="46">
        <f t="shared" si="21"/>
        <v>0</v>
      </c>
      <c r="H162" s="118">
        <f t="shared" si="22"/>
        <v>0</v>
      </c>
      <c r="I162" s="126"/>
      <c r="K162" s="78"/>
    </row>
    <row r="163" spans="1:11" s="79" customFormat="1" x14ac:dyDescent="0.25">
      <c r="A163" s="181"/>
      <c r="B163" s="184"/>
      <c r="C163" s="28" t="s">
        <v>65</v>
      </c>
      <c r="D163" s="29" t="s">
        <v>151</v>
      </c>
      <c r="E163" s="30"/>
      <c r="F163" s="30"/>
      <c r="G163" s="46">
        <f t="shared" si="21"/>
        <v>0</v>
      </c>
      <c r="H163" s="118">
        <f t="shared" si="22"/>
        <v>0</v>
      </c>
      <c r="I163" s="126"/>
      <c r="K163" s="78"/>
    </row>
    <row r="164" spans="1:11" s="79" customFormat="1" x14ac:dyDescent="0.25">
      <c r="A164" s="181"/>
      <c r="B164" s="184"/>
      <c r="C164" s="28" t="s">
        <v>66</v>
      </c>
      <c r="D164" s="29" t="s">
        <v>151</v>
      </c>
      <c r="E164" s="30"/>
      <c r="F164" s="30"/>
      <c r="G164" s="46">
        <f t="shared" si="21"/>
        <v>0</v>
      </c>
      <c r="H164" s="118">
        <f t="shared" si="22"/>
        <v>0</v>
      </c>
      <c r="I164" s="126"/>
      <c r="K164" s="78"/>
    </row>
    <row r="165" spans="1:11" s="79" customFormat="1" x14ac:dyDescent="0.25">
      <c r="A165" s="181"/>
      <c r="B165" s="184"/>
      <c r="C165" s="31" t="s">
        <v>67</v>
      </c>
      <c r="D165" s="29" t="s">
        <v>151</v>
      </c>
      <c r="E165" s="30"/>
      <c r="F165" s="30"/>
      <c r="G165" s="46">
        <f t="shared" si="21"/>
        <v>0</v>
      </c>
      <c r="H165" s="118">
        <f t="shared" si="22"/>
        <v>0</v>
      </c>
      <c r="I165" s="126"/>
      <c r="K165" s="78"/>
    </row>
    <row r="166" spans="1:11" s="79" customFormat="1" x14ac:dyDescent="0.25">
      <c r="A166" s="182"/>
      <c r="B166" s="185"/>
      <c r="C166" s="31" t="s">
        <v>67</v>
      </c>
      <c r="D166" s="29" t="s">
        <v>151</v>
      </c>
      <c r="E166" s="30"/>
      <c r="F166" s="30"/>
      <c r="G166" s="46">
        <f t="shared" si="21"/>
        <v>0</v>
      </c>
      <c r="H166" s="118">
        <f t="shared" si="22"/>
        <v>0</v>
      </c>
      <c r="I166" s="126"/>
      <c r="K166" s="78"/>
    </row>
    <row r="167" spans="1:11" s="79" customFormat="1" x14ac:dyDescent="0.25">
      <c r="A167" s="180" t="s">
        <v>99</v>
      </c>
      <c r="B167" s="183" t="s">
        <v>61</v>
      </c>
      <c r="C167" s="25" t="s">
        <v>62</v>
      </c>
      <c r="D167" s="26"/>
      <c r="E167" s="27"/>
      <c r="F167" s="27"/>
      <c r="G167" s="45">
        <f>SUM(G168:G173)</f>
        <v>0</v>
      </c>
      <c r="H167" s="116">
        <f>SUM(H168:H173)</f>
        <v>0</v>
      </c>
      <c r="I167" s="126"/>
      <c r="K167" s="78"/>
    </row>
    <row r="168" spans="1:11" s="79" customFormat="1" x14ac:dyDescent="0.25">
      <c r="A168" s="181"/>
      <c r="B168" s="184"/>
      <c r="C168" s="28" t="s">
        <v>63</v>
      </c>
      <c r="D168" s="29" t="s">
        <v>151</v>
      </c>
      <c r="E168" s="30"/>
      <c r="F168" s="30"/>
      <c r="G168" s="46">
        <f t="shared" ref="G168:G173" si="23">ROUND(E168*F168,2)</f>
        <v>0</v>
      </c>
      <c r="H168" s="118">
        <f t="shared" ref="H168:H173" si="24">ROUND(G168*$D$7,2)</f>
        <v>0</v>
      </c>
      <c r="I168" s="126"/>
      <c r="K168" s="78"/>
    </row>
    <row r="169" spans="1:11" s="79" customFormat="1" x14ac:dyDescent="0.25">
      <c r="A169" s="181"/>
      <c r="B169" s="184"/>
      <c r="C169" s="28" t="s">
        <v>64</v>
      </c>
      <c r="D169" s="29" t="s">
        <v>151</v>
      </c>
      <c r="E169" s="30"/>
      <c r="F169" s="30"/>
      <c r="G169" s="46">
        <f t="shared" si="23"/>
        <v>0</v>
      </c>
      <c r="H169" s="118">
        <f t="shared" si="24"/>
        <v>0</v>
      </c>
      <c r="I169" s="126"/>
      <c r="K169" s="78"/>
    </row>
    <row r="170" spans="1:11" s="79" customFormat="1" x14ac:dyDescent="0.25">
      <c r="A170" s="181"/>
      <c r="B170" s="184"/>
      <c r="C170" s="28" t="s">
        <v>65</v>
      </c>
      <c r="D170" s="29" t="s">
        <v>151</v>
      </c>
      <c r="E170" s="30"/>
      <c r="F170" s="30"/>
      <c r="G170" s="46">
        <f t="shared" si="23"/>
        <v>0</v>
      </c>
      <c r="H170" s="118">
        <f t="shared" si="24"/>
        <v>0</v>
      </c>
      <c r="I170" s="126"/>
      <c r="K170" s="78"/>
    </row>
    <row r="171" spans="1:11" s="79" customFormat="1" x14ac:dyDescent="0.25">
      <c r="A171" s="181"/>
      <c r="B171" s="184"/>
      <c r="C171" s="28" t="s">
        <v>66</v>
      </c>
      <c r="D171" s="29" t="s">
        <v>151</v>
      </c>
      <c r="E171" s="30"/>
      <c r="F171" s="30"/>
      <c r="G171" s="46">
        <f t="shared" si="23"/>
        <v>0</v>
      </c>
      <c r="H171" s="118">
        <f t="shared" si="24"/>
        <v>0</v>
      </c>
      <c r="I171" s="126"/>
      <c r="K171" s="78"/>
    </row>
    <row r="172" spans="1:11" s="79" customFormat="1" x14ac:dyDescent="0.25">
      <c r="A172" s="181"/>
      <c r="B172" s="184"/>
      <c r="C172" s="31" t="s">
        <v>67</v>
      </c>
      <c r="D172" s="29" t="s">
        <v>151</v>
      </c>
      <c r="E172" s="30"/>
      <c r="F172" s="30"/>
      <c r="G172" s="46">
        <f t="shared" si="23"/>
        <v>0</v>
      </c>
      <c r="H172" s="118">
        <f t="shared" si="24"/>
        <v>0</v>
      </c>
      <c r="I172" s="126"/>
      <c r="K172" s="78"/>
    </row>
    <row r="173" spans="1:11" s="79" customFormat="1" x14ac:dyDescent="0.25">
      <c r="A173" s="182"/>
      <c r="B173" s="185"/>
      <c r="C173" s="31" t="s">
        <v>67</v>
      </c>
      <c r="D173" s="29" t="s">
        <v>151</v>
      </c>
      <c r="E173" s="30"/>
      <c r="F173" s="30"/>
      <c r="G173" s="46">
        <f t="shared" si="23"/>
        <v>0</v>
      </c>
      <c r="H173" s="118">
        <f t="shared" si="24"/>
        <v>0</v>
      </c>
      <c r="I173" s="126"/>
      <c r="K173" s="78"/>
    </row>
    <row r="174" spans="1:11" s="79" customFormat="1" x14ac:dyDescent="0.25">
      <c r="A174" s="180" t="s">
        <v>100</v>
      </c>
      <c r="B174" s="183" t="s">
        <v>61</v>
      </c>
      <c r="C174" s="25" t="s">
        <v>62</v>
      </c>
      <c r="D174" s="26"/>
      <c r="E174" s="27"/>
      <c r="F174" s="27"/>
      <c r="G174" s="45">
        <f>SUM(G175:G180)</f>
        <v>0</v>
      </c>
      <c r="H174" s="116">
        <f>SUM(H175:H180)</f>
        <v>0</v>
      </c>
      <c r="I174" s="126"/>
      <c r="K174" s="78"/>
    </row>
    <row r="175" spans="1:11" s="79" customFormat="1" x14ac:dyDescent="0.25">
      <c r="A175" s="181"/>
      <c r="B175" s="184"/>
      <c r="C175" s="28" t="s">
        <v>63</v>
      </c>
      <c r="D175" s="29" t="s">
        <v>151</v>
      </c>
      <c r="E175" s="30"/>
      <c r="F175" s="30"/>
      <c r="G175" s="46">
        <f t="shared" ref="G175:G180" si="25">ROUND(E175*F175,2)</f>
        <v>0</v>
      </c>
      <c r="H175" s="118">
        <f t="shared" ref="H175:H180" si="26">ROUND(G175*$D$7,2)</f>
        <v>0</v>
      </c>
      <c r="I175" s="126"/>
      <c r="K175" s="78"/>
    </row>
    <row r="176" spans="1:11" s="79" customFormat="1" x14ac:dyDescent="0.25">
      <c r="A176" s="181"/>
      <c r="B176" s="184"/>
      <c r="C176" s="28" t="s">
        <v>64</v>
      </c>
      <c r="D176" s="29" t="s">
        <v>151</v>
      </c>
      <c r="E176" s="30"/>
      <c r="F176" s="30"/>
      <c r="G176" s="46">
        <f t="shared" si="25"/>
        <v>0</v>
      </c>
      <c r="H176" s="118">
        <f t="shared" si="26"/>
        <v>0</v>
      </c>
      <c r="I176" s="126"/>
      <c r="K176" s="78"/>
    </row>
    <row r="177" spans="1:12" s="79" customFormat="1" x14ac:dyDescent="0.25">
      <c r="A177" s="181"/>
      <c r="B177" s="184"/>
      <c r="C177" s="28" t="s">
        <v>65</v>
      </c>
      <c r="D177" s="29" t="s">
        <v>151</v>
      </c>
      <c r="E177" s="30"/>
      <c r="F177" s="30"/>
      <c r="G177" s="46">
        <f t="shared" si="25"/>
        <v>0</v>
      </c>
      <c r="H177" s="118">
        <f t="shared" si="26"/>
        <v>0</v>
      </c>
      <c r="I177" s="126"/>
      <c r="K177" s="78"/>
    </row>
    <row r="178" spans="1:12" s="79" customFormat="1" x14ac:dyDescent="0.25">
      <c r="A178" s="181"/>
      <c r="B178" s="184"/>
      <c r="C178" s="28" t="s">
        <v>66</v>
      </c>
      <c r="D178" s="29" t="s">
        <v>151</v>
      </c>
      <c r="E178" s="30"/>
      <c r="F178" s="30"/>
      <c r="G178" s="46">
        <f t="shared" si="25"/>
        <v>0</v>
      </c>
      <c r="H178" s="118">
        <f t="shared" si="26"/>
        <v>0</v>
      </c>
      <c r="I178" s="126"/>
      <c r="K178" s="78"/>
    </row>
    <row r="179" spans="1:12" s="79" customFormat="1" x14ac:dyDescent="0.25">
      <c r="A179" s="181"/>
      <c r="B179" s="184"/>
      <c r="C179" s="31" t="s">
        <v>67</v>
      </c>
      <c r="D179" s="29" t="s">
        <v>151</v>
      </c>
      <c r="E179" s="30"/>
      <c r="F179" s="30"/>
      <c r="G179" s="46">
        <f t="shared" si="25"/>
        <v>0</v>
      </c>
      <c r="H179" s="118">
        <f t="shared" si="26"/>
        <v>0</v>
      </c>
      <c r="I179" s="126"/>
      <c r="K179" s="78"/>
    </row>
    <row r="180" spans="1:12" s="79" customFormat="1" x14ac:dyDescent="0.25">
      <c r="A180" s="182"/>
      <c r="B180" s="185"/>
      <c r="C180" s="31" t="s">
        <v>67</v>
      </c>
      <c r="D180" s="29" t="s">
        <v>151</v>
      </c>
      <c r="E180" s="30"/>
      <c r="F180" s="30"/>
      <c r="G180" s="46">
        <f t="shared" si="25"/>
        <v>0</v>
      </c>
      <c r="H180" s="118">
        <f t="shared" si="26"/>
        <v>0</v>
      </c>
      <c r="I180" s="126"/>
      <c r="K180" s="78"/>
    </row>
    <row r="181" spans="1:12" s="79" customFormat="1" x14ac:dyDescent="0.25">
      <c r="A181" s="180" t="s">
        <v>101</v>
      </c>
      <c r="B181" s="183" t="s">
        <v>61</v>
      </c>
      <c r="C181" s="25" t="s">
        <v>62</v>
      </c>
      <c r="D181" s="26"/>
      <c r="E181" s="27"/>
      <c r="F181" s="27"/>
      <c r="G181" s="45">
        <f>SUM(G182:G187)</f>
        <v>0</v>
      </c>
      <c r="H181" s="116">
        <f>SUM(H182:H187)</f>
        <v>0</v>
      </c>
      <c r="I181" s="126"/>
      <c r="K181" s="78"/>
    </row>
    <row r="182" spans="1:12" s="79" customFormat="1" x14ac:dyDescent="0.25">
      <c r="A182" s="181"/>
      <c r="B182" s="184"/>
      <c r="C182" s="28" t="s">
        <v>63</v>
      </c>
      <c r="D182" s="29" t="s">
        <v>151</v>
      </c>
      <c r="E182" s="30"/>
      <c r="F182" s="30"/>
      <c r="G182" s="46">
        <f t="shared" ref="G182:G187" si="27">ROUND(E182*F182,2)</f>
        <v>0</v>
      </c>
      <c r="H182" s="118">
        <f t="shared" ref="H182:H187" si="28">ROUND(G182*$D$7,2)</f>
        <v>0</v>
      </c>
      <c r="I182" s="126"/>
      <c r="K182" s="78"/>
    </row>
    <row r="183" spans="1:12" s="79" customFormat="1" x14ac:dyDescent="0.25">
      <c r="A183" s="181"/>
      <c r="B183" s="184"/>
      <c r="C183" s="28" t="s">
        <v>64</v>
      </c>
      <c r="D183" s="29" t="s">
        <v>151</v>
      </c>
      <c r="E183" s="30"/>
      <c r="F183" s="30"/>
      <c r="G183" s="46">
        <f t="shared" si="27"/>
        <v>0</v>
      </c>
      <c r="H183" s="118">
        <f t="shared" si="28"/>
        <v>0</v>
      </c>
      <c r="I183" s="126"/>
      <c r="K183" s="78"/>
    </row>
    <row r="184" spans="1:12" s="79" customFormat="1" x14ac:dyDescent="0.25">
      <c r="A184" s="181"/>
      <c r="B184" s="184"/>
      <c r="C184" s="28" t="s">
        <v>65</v>
      </c>
      <c r="D184" s="29" t="s">
        <v>151</v>
      </c>
      <c r="E184" s="30"/>
      <c r="F184" s="30"/>
      <c r="G184" s="46">
        <f t="shared" si="27"/>
        <v>0</v>
      </c>
      <c r="H184" s="118">
        <f t="shared" si="28"/>
        <v>0</v>
      </c>
      <c r="I184" s="126"/>
      <c r="K184" s="78"/>
    </row>
    <row r="185" spans="1:12" s="79" customFormat="1" x14ac:dyDescent="0.25">
      <c r="A185" s="181"/>
      <c r="B185" s="184"/>
      <c r="C185" s="28" t="s">
        <v>66</v>
      </c>
      <c r="D185" s="29" t="s">
        <v>151</v>
      </c>
      <c r="E185" s="30"/>
      <c r="F185" s="30"/>
      <c r="G185" s="46">
        <f t="shared" si="27"/>
        <v>0</v>
      </c>
      <c r="H185" s="118">
        <f t="shared" si="28"/>
        <v>0</v>
      </c>
      <c r="I185" s="126"/>
      <c r="K185" s="78"/>
    </row>
    <row r="186" spans="1:12" s="79" customFormat="1" x14ac:dyDescent="0.25">
      <c r="A186" s="181"/>
      <c r="B186" s="184"/>
      <c r="C186" s="31" t="s">
        <v>67</v>
      </c>
      <c r="D186" s="29" t="s">
        <v>151</v>
      </c>
      <c r="E186" s="30"/>
      <c r="F186" s="30"/>
      <c r="G186" s="46">
        <f t="shared" si="27"/>
        <v>0</v>
      </c>
      <c r="H186" s="118">
        <f t="shared" si="28"/>
        <v>0</v>
      </c>
      <c r="I186" s="126"/>
      <c r="K186" s="78"/>
    </row>
    <row r="187" spans="1:12" s="79" customFormat="1" x14ac:dyDescent="0.25">
      <c r="A187" s="182"/>
      <c r="B187" s="185"/>
      <c r="C187" s="31" t="s">
        <v>67</v>
      </c>
      <c r="D187" s="29" t="s">
        <v>151</v>
      </c>
      <c r="E187" s="30"/>
      <c r="F187" s="30"/>
      <c r="G187" s="46">
        <f t="shared" si="27"/>
        <v>0</v>
      </c>
      <c r="H187" s="118">
        <f t="shared" si="28"/>
        <v>0</v>
      </c>
      <c r="I187" s="126"/>
      <c r="K187" s="78"/>
    </row>
    <row r="188" spans="1:12" s="79" customFormat="1" ht="38.25" x14ac:dyDescent="0.25">
      <c r="A188" s="22" t="s">
        <v>51</v>
      </c>
      <c r="B188" s="178" t="s">
        <v>85</v>
      </c>
      <c r="C188" s="178"/>
      <c r="D188" s="178"/>
      <c r="E188" s="178"/>
      <c r="F188" s="179"/>
      <c r="G188" s="8">
        <f>SUM(G189:G193)</f>
        <v>0</v>
      </c>
      <c r="H188" s="8">
        <f>SUM(H189:H193)</f>
        <v>0</v>
      </c>
      <c r="I188" s="84"/>
      <c r="J188" s="82"/>
      <c r="K188" s="87" t="s">
        <v>68</v>
      </c>
      <c r="L188" s="87" t="s">
        <v>177</v>
      </c>
    </row>
    <row r="189" spans="1:12" s="79" customFormat="1" ht="21" customHeight="1" x14ac:dyDescent="0.25">
      <c r="A189" s="18" t="s">
        <v>53</v>
      </c>
      <c r="B189" s="163" t="s">
        <v>69</v>
      </c>
      <c r="C189" s="163"/>
      <c r="D189" s="32" t="s">
        <v>70</v>
      </c>
      <c r="E189" s="88"/>
      <c r="F189" s="90"/>
      <c r="G189" s="89">
        <f>E189*K189*L189/100</f>
        <v>0</v>
      </c>
      <c r="H189" s="40">
        <f>ROUND(G189*$D$7,2)</f>
        <v>0</v>
      </c>
      <c r="I189" s="104"/>
      <c r="J189" s="82"/>
      <c r="K189" s="47"/>
      <c r="L189" s="47"/>
    </row>
    <row r="190" spans="1:12" s="79" customFormat="1" ht="21" customHeight="1" x14ac:dyDescent="0.25">
      <c r="A190" s="18" t="s">
        <v>56</v>
      </c>
      <c r="B190" s="163" t="s">
        <v>69</v>
      </c>
      <c r="C190" s="163"/>
      <c r="D190" s="32" t="s">
        <v>70</v>
      </c>
      <c r="E190" s="88"/>
      <c r="F190" s="91"/>
      <c r="G190" s="89">
        <f>E190*K190*L190/100</f>
        <v>0</v>
      </c>
      <c r="H190" s="40">
        <f t="shared" ref="H190:H193" si="29">ROUND(G190*$D$7,2)</f>
        <v>0</v>
      </c>
      <c r="I190" s="104"/>
      <c r="J190" s="82"/>
      <c r="K190" s="47"/>
      <c r="L190" s="47"/>
    </row>
    <row r="191" spans="1:12" s="79" customFormat="1" ht="21" customHeight="1" x14ac:dyDescent="0.25">
      <c r="A191" s="18" t="s">
        <v>57</v>
      </c>
      <c r="B191" s="163" t="s">
        <v>69</v>
      </c>
      <c r="C191" s="163"/>
      <c r="D191" s="32" t="s">
        <v>70</v>
      </c>
      <c r="E191" s="88"/>
      <c r="F191" s="91"/>
      <c r="G191" s="89">
        <f>E191*K191*L191/100</f>
        <v>0</v>
      </c>
      <c r="H191" s="40">
        <f t="shared" si="29"/>
        <v>0</v>
      </c>
      <c r="I191" s="104"/>
      <c r="J191" s="82"/>
      <c r="K191" s="47"/>
      <c r="L191" s="47"/>
    </row>
    <row r="192" spans="1:12" s="79" customFormat="1" ht="21" customHeight="1" x14ac:dyDescent="0.25">
      <c r="A192" s="18" t="s">
        <v>58</v>
      </c>
      <c r="B192" s="163" t="s">
        <v>69</v>
      </c>
      <c r="C192" s="163"/>
      <c r="D192" s="32" t="s">
        <v>70</v>
      </c>
      <c r="E192" s="88"/>
      <c r="F192" s="91"/>
      <c r="G192" s="89">
        <f>E192*K192*L192/100</f>
        <v>0</v>
      </c>
      <c r="H192" s="40">
        <f t="shared" si="29"/>
        <v>0</v>
      </c>
      <c r="I192" s="104"/>
      <c r="J192" s="82"/>
      <c r="K192" s="47"/>
      <c r="L192" s="47"/>
    </row>
    <row r="193" spans="1:12" s="79" customFormat="1" ht="21" customHeight="1" x14ac:dyDescent="0.25">
      <c r="A193" s="18" t="s">
        <v>59</v>
      </c>
      <c r="B193" s="163" t="s">
        <v>69</v>
      </c>
      <c r="C193" s="163"/>
      <c r="D193" s="32" t="s">
        <v>70</v>
      </c>
      <c r="E193" s="88"/>
      <c r="F193" s="92"/>
      <c r="G193" s="89">
        <f>E193*K193*L193/100</f>
        <v>0</v>
      </c>
      <c r="H193" s="40">
        <f t="shared" si="29"/>
        <v>0</v>
      </c>
      <c r="I193" s="104"/>
      <c r="J193" s="82"/>
      <c r="K193" s="47"/>
      <c r="L193" s="47"/>
    </row>
    <row r="194" spans="1:12" s="79" customFormat="1" x14ac:dyDescent="0.25">
      <c r="A194" s="189" t="s">
        <v>71</v>
      </c>
      <c r="B194" s="189"/>
      <c r="C194" s="189"/>
      <c r="D194" s="189"/>
      <c r="E194" s="189"/>
      <c r="F194" s="190"/>
      <c r="G194" s="41">
        <f>G10+G38</f>
        <v>0</v>
      </c>
      <c r="H194" s="41">
        <f>H10+H38</f>
        <v>0</v>
      </c>
      <c r="I194" s="15"/>
      <c r="J194" s="82"/>
      <c r="K194" s="78"/>
    </row>
  </sheetData>
  <sheetProtection algorithmName="SHA-512" hashValue="2c7BMqAHn3i5FQRN+N7xQMnVhs+CQiYd4hbe5DyZpLIe69fdnn6Soe91yWcBWqXHXIEqjAQJ0hFpZfsK5FeI+A==" saltValue="hZufskonEgKR+D76Qi1jHQ==" spinCount="100000" sheet="1" objects="1" scenarios="1"/>
  <mergeCells count="120">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A112:A116"/>
    <mergeCell ref="B112:B116"/>
    <mergeCell ref="D112:D116"/>
    <mergeCell ref="B117:F117"/>
    <mergeCell ref="A118:A124"/>
    <mergeCell ref="B118:B124"/>
    <mergeCell ref="A102:A106"/>
    <mergeCell ref="B102:B106"/>
    <mergeCell ref="D102:D106"/>
    <mergeCell ref="A107:A111"/>
    <mergeCell ref="B107:B111"/>
    <mergeCell ref="D107:D111"/>
    <mergeCell ref="A92:A96"/>
    <mergeCell ref="B92:B96"/>
    <mergeCell ref="D92:D96"/>
    <mergeCell ref="A97:A101"/>
    <mergeCell ref="B97:B101"/>
    <mergeCell ref="D97:D101"/>
    <mergeCell ref="B82:B86"/>
    <mergeCell ref="D82:D86"/>
    <mergeCell ref="A87:A91"/>
    <mergeCell ref="B87:B91"/>
    <mergeCell ref="D87:D91"/>
    <mergeCell ref="A72:A76"/>
    <mergeCell ref="B72:B76"/>
    <mergeCell ref="D72:D76"/>
    <mergeCell ref="A77:A81"/>
    <mergeCell ref="B77:B81"/>
    <mergeCell ref="D77:D81"/>
    <mergeCell ref="A82:A86"/>
    <mergeCell ref="B65:C65"/>
    <mergeCell ref="B66:F66"/>
    <mergeCell ref="A67:A71"/>
    <mergeCell ref="B67:B71"/>
    <mergeCell ref="D67:D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topLeftCell="A43" zoomScale="90" zoomScaleNormal="90" workbookViewId="0">
      <selection activeCell="B50" sqref="B50:F50"/>
    </sheetView>
  </sheetViews>
  <sheetFormatPr defaultRowHeight="15" x14ac:dyDescent="0.25"/>
  <cols>
    <col min="1" max="1" width="8.7109375" style="37" customWidth="1"/>
    <col min="2" max="2" width="28.7109375" style="37" customWidth="1"/>
    <col min="3" max="3" width="34.28515625" style="37" customWidth="1"/>
    <col min="4" max="4" width="8.7109375" style="37" customWidth="1"/>
    <col min="5" max="5" width="15.28515625" style="37" customWidth="1"/>
    <col min="6" max="6" width="11" style="37" customWidth="1"/>
    <col min="7" max="7" width="20.140625" style="122" customWidth="1"/>
    <col min="8" max="8" width="21" style="122" customWidth="1"/>
    <col min="9" max="9" width="26.5703125" style="37" customWidth="1"/>
    <col min="10" max="10" width="8.7109375" style="79" customWidth="1"/>
    <col min="11" max="11" width="16.42578125" style="79" customWidth="1"/>
    <col min="12" max="12" width="18.140625" style="79" hidden="1" customWidth="1"/>
    <col min="13" max="13" width="9.85546875" style="79" hidden="1" customWidth="1"/>
    <col min="14" max="14" width="3" style="37" hidden="1" customWidth="1"/>
    <col min="15" max="15" width="12.7109375" style="37" hidden="1" customWidth="1"/>
    <col min="16" max="16384" width="9.140625" style="37"/>
  </cols>
  <sheetData>
    <row r="1" spans="1:15" ht="39" customHeight="1" x14ac:dyDescent="0.25">
      <c r="A1" s="107"/>
      <c r="B1" s="107"/>
      <c r="C1" s="107" t="s">
        <v>157</v>
      </c>
      <c r="D1" s="154" t="s">
        <v>180</v>
      </c>
      <c r="E1" s="154"/>
      <c r="F1" s="154"/>
      <c r="G1" s="154"/>
      <c r="H1" s="154"/>
      <c r="I1" s="154"/>
      <c r="J1" s="77"/>
      <c r="K1" s="78"/>
    </row>
    <row r="2" spans="1:15" x14ac:dyDescent="0.25">
      <c r="A2" s="107"/>
      <c r="B2" s="107"/>
      <c r="C2" s="107" t="s">
        <v>1</v>
      </c>
      <c r="D2" s="7" t="s">
        <v>149</v>
      </c>
      <c r="E2" s="9"/>
      <c r="F2" s="9"/>
      <c r="G2" s="119"/>
      <c r="H2" s="119"/>
      <c r="I2" s="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107"/>
      <c r="B4" s="107"/>
      <c r="C4" s="107" t="s">
        <v>3</v>
      </c>
      <c r="D4" s="34" t="s">
        <v>150</v>
      </c>
      <c r="E4" s="34"/>
      <c r="F4" s="35" t="s">
        <v>4</v>
      </c>
      <c r="G4" s="123"/>
      <c r="H4" s="99"/>
      <c r="I4" s="9"/>
      <c r="J4" s="80"/>
      <c r="K4" s="78"/>
      <c r="M4" s="79" t="s">
        <v>150</v>
      </c>
      <c r="N4" s="37">
        <v>3</v>
      </c>
    </row>
    <row r="5" spans="1:15" x14ac:dyDescent="0.25">
      <c r="A5" s="164" t="s">
        <v>5</v>
      </c>
      <c r="B5" s="164"/>
      <c r="C5" s="164"/>
      <c r="D5" s="36"/>
      <c r="E5" s="36"/>
      <c r="F5" s="36"/>
      <c r="G5" s="99"/>
      <c r="H5" s="99"/>
      <c r="I5" s="33"/>
      <c r="J5" s="80"/>
      <c r="K5" s="78"/>
      <c r="M5" s="79" t="s">
        <v>156</v>
      </c>
      <c r="N5" s="37">
        <v>4</v>
      </c>
    </row>
    <row r="6" spans="1:15" ht="18" customHeight="1" x14ac:dyDescent="0.25">
      <c r="A6" s="107"/>
      <c r="B6" s="107"/>
      <c r="C6" s="107" t="s">
        <v>179</v>
      </c>
      <c r="D6" s="85">
        <v>12</v>
      </c>
      <c r="E6" s="86"/>
      <c r="F6" s="9"/>
      <c r="G6" s="119"/>
      <c r="H6" s="119"/>
      <c r="I6" s="9"/>
      <c r="J6" s="80"/>
      <c r="K6" s="78"/>
      <c r="M6" s="79" t="s">
        <v>155</v>
      </c>
      <c r="N6" s="37">
        <v>5</v>
      </c>
    </row>
    <row r="7" spans="1:15" x14ac:dyDescent="0.25">
      <c r="A7" s="107"/>
      <c r="B7" s="107"/>
      <c r="C7" s="107" t="s">
        <v>6</v>
      </c>
      <c r="D7" s="48">
        <v>0.5</v>
      </c>
      <c r="E7" s="9"/>
      <c r="F7" s="9"/>
      <c r="H7" s="120"/>
      <c r="I7" s="9"/>
      <c r="J7" s="80"/>
      <c r="K7" s="78"/>
      <c r="N7" s="37">
        <v>6</v>
      </c>
    </row>
    <row r="8" spans="1:15" x14ac:dyDescent="0.25">
      <c r="A8" s="10"/>
      <c r="B8" s="10"/>
      <c r="C8" s="10"/>
      <c r="D8" s="10"/>
      <c r="E8" s="10"/>
      <c r="F8" s="10"/>
      <c r="G8" s="121"/>
      <c r="H8" s="121"/>
      <c r="I8" s="10"/>
      <c r="J8" s="78"/>
      <c r="K8" s="78"/>
      <c r="N8" s="37">
        <v>7</v>
      </c>
    </row>
    <row r="9" spans="1:15" ht="38.25" x14ac:dyDescent="0.25">
      <c r="A9" s="108" t="s">
        <v>7</v>
      </c>
      <c r="B9" s="162" t="s">
        <v>8</v>
      </c>
      <c r="C9" s="162"/>
      <c r="D9" s="108" t="s">
        <v>9</v>
      </c>
      <c r="E9" s="108" t="s">
        <v>10</v>
      </c>
      <c r="F9" s="10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5"/>
      <c r="J10" s="82"/>
      <c r="K10" s="78"/>
      <c r="N10" s="37">
        <v>9</v>
      </c>
    </row>
    <row r="11" spans="1:15" x14ac:dyDescent="0.25">
      <c r="A11" s="22" t="s">
        <v>102</v>
      </c>
      <c r="B11" s="159" t="s">
        <v>83</v>
      </c>
      <c r="C11" s="160"/>
      <c r="D11" s="161"/>
      <c r="E11" s="106"/>
      <c r="F11" s="106"/>
      <c r="G11" s="42">
        <f>SUM(G12:G31)</f>
        <v>0</v>
      </c>
      <c r="H11" s="42">
        <f>SUM(H12:H31)</f>
        <v>0</v>
      </c>
      <c r="I11" s="84"/>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04"/>
      <c r="J12" s="82"/>
      <c r="K12" s="78"/>
      <c r="M12" s="79" t="s">
        <v>150</v>
      </c>
      <c r="N12" s="37">
        <v>11</v>
      </c>
    </row>
    <row r="13" spans="1:15" x14ac:dyDescent="0.25">
      <c r="A13" s="18" t="s">
        <v>105</v>
      </c>
      <c r="B13" s="163" t="s">
        <v>15</v>
      </c>
      <c r="C13" s="163"/>
      <c r="D13" s="19"/>
      <c r="E13" s="20"/>
      <c r="F13" s="39"/>
      <c r="G13" s="40">
        <f t="shared" si="0"/>
        <v>0</v>
      </c>
      <c r="H13" s="40">
        <f t="shared" si="1"/>
        <v>0</v>
      </c>
      <c r="I13" s="104"/>
      <c r="J13" s="82"/>
      <c r="K13" s="78"/>
      <c r="N13" s="37">
        <v>12</v>
      </c>
    </row>
    <row r="14" spans="1:15" x14ac:dyDescent="0.25">
      <c r="A14" s="18" t="s">
        <v>106</v>
      </c>
      <c r="B14" s="163" t="s">
        <v>15</v>
      </c>
      <c r="C14" s="163"/>
      <c r="D14" s="19"/>
      <c r="E14" s="20"/>
      <c r="F14" s="39"/>
      <c r="G14" s="40">
        <f t="shared" si="0"/>
        <v>0</v>
      </c>
      <c r="H14" s="40">
        <f t="shared" si="1"/>
        <v>0</v>
      </c>
      <c r="I14" s="104"/>
      <c r="J14" s="82"/>
      <c r="K14" s="78"/>
      <c r="N14" s="37">
        <v>13</v>
      </c>
    </row>
    <row r="15" spans="1:15" x14ac:dyDescent="0.25">
      <c r="A15" s="18" t="s">
        <v>107</v>
      </c>
      <c r="B15" s="163" t="s">
        <v>15</v>
      </c>
      <c r="C15" s="163"/>
      <c r="D15" s="19"/>
      <c r="E15" s="20"/>
      <c r="F15" s="39"/>
      <c r="G15" s="40">
        <f t="shared" si="0"/>
        <v>0</v>
      </c>
      <c r="H15" s="40">
        <f t="shared" si="1"/>
        <v>0</v>
      </c>
      <c r="I15" s="104"/>
      <c r="J15" s="82"/>
      <c r="K15" s="78"/>
      <c r="N15" s="37">
        <v>14</v>
      </c>
    </row>
    <row r="16" spans="1:15" x14ac:dyDescent="0.25">
      <c r="A16" s="18" t="s">
        <v>108</v>
      </c>
      <c r="B16" s="163" t="s">
        <v>15</v>
      </c>
      <c r="C16" s="163"/>
      <c r="D16" s="19"/>
      <c r="E16" s="20"/>
      <c r="F16" s="39"/>
      <c r="G16" s="40">
        <f t="shared" si="0"/>
        <v>0</v>
      </c>
      <c r="H16" s="40">
        <f t="shared" si="1"/>
        <v>0</v>
      </c>
      <c r="I16" s="104"/>
      <c r="J16" s="82"/>
      <c r="K16" s="78"/>
      <c r="N16" s="37">
        <v>15</v>
      </c>
    </row>
    <row r="17" spans="1:14" s="79" customFormat="1" x14ac:dyDescent="0.25">
      <c r="A17" s="18" t="s">
        <v>109</v>
      </c>
      <c r="B17" s="163" t="s">
        <v>15</v>
      </c>
      <c r="C17" s="163"/>
      <c r="D17" s="19"/>
      <c r="E17" s="20"/>
      <c r="F17" s="39"/>
      <c r="G17" s="40">
        <f t="shared" si="0"/>
        <v>0</v>
      </c>
      <c r="H17" s="40">
        <f t="shared" si="1"/>
        <v>0</v>
      </c>
      <c r="I17" s="104"/>
      <c r="J17" s="82"/>
      <c r="K17" s="78"/>
      <c r="N17" s="37">
        <v>16</v>
      </c>
    </row>
    <row r="18" spans="1:14" s="79" customFormat="1" x14ac:dyDescent="0.25">
      <c r="A18" s="18" t="s">
        <v>110</v>
      </c>
      <c r="B18" s="163" t="s">
        <v>15</v>
      </c>
      <c r="C18" s="163"/>
      <c r="D18" s="19"/>
      <c r="E18" s="20"/>
      <c r="F18" s="39"/>
      <c r="G18" s="40">
        <f t="shared" si="0"/>
        <v>0</v>
      </c>
      <c r="H18" s="40">
        <f t="shared" si="1"/>
        <v>0</v>
      </c>
      <c r="I18" s="104"/>
      <c r="J18" s="82"/>
      <c r="K18" s="78"/>
      <c r="N18" s="37">
        <v>17</v>
      </c>
    </row>
    <row r="19" spans="1:14" s="79" customFormat="1" x14ac:dyDescent="0.25">
      <c r="A19" s="18" t="s">
        <v>111</v>
      </c>
      <c r="B19" s="163" t="s">
        <v>15</v>
      </c>
      <c r="C19" s="163"/>
      <c r="D19" s="19"/>
      <c r="E19" s="20"/>
      <c r="F19" s="39"/>
      <c r="G19" s="40">
        <f t="shared" si="0"/>
        <v>0</v>
      </c>
      <c r="H19" s="40">
        <f t="shared" si="1"/>
        <v>0</v>
      </c>
      <c r="I19" s="104"/>
      <c r="J19" s="82"/>
      <c r="K19" s="78"/>
      <c r="N19" s="37">
        <v>18</v>
      </c>
    </row>
    <row r="20" spans="1:14" s="79" customFormat="1" x14ac:dyDescent="0.25">
      <c r="A20" s="18" t="s">
        <v>112</v>
      </c>
      <c r="B20" s="163" t="s">
        <v>15</v>
      </c>
      <c r="C20" s="163"/>
      <c r="D20" s="19"/>
      <c r="E20" s="20"/>
      <c r="F20" s="39"/>
      <c r="G20" s="40">
        <f t="shared" si="0"/>
        <v>0</v>
      </c>
      <c r="H20" s="40">
        <f t="shared" si="1"/>
        <v>0</v>
      </c>
      <c r="I20" s="104"/>
      <c r="J20" s="82"/>
      <c r="K20" s="78"/>
      <c r="N20" s="37">
        <v>19</v>
      </c>
    </row>
    <row r="21" spans="1:14" s="79" customFormat="1" x14ac:dyDescent="0.25">
      <c r="A21" s="18" t="s">
        <v>113</v>
      </c>
      <c r="B21" s="163" t="s">
        <v>15</v>
      </c>
      <c r="C21" s="163"/>
      <c r="D21" s="19"/>
      <c r="E21" s="20"/>
      <c r="F21" s="39"/>
      <c r="G21" s="40">
        <f t="shared" si="0"/>
        <v>0</v>
      </c>
      <c r="H21" s="40">
        <f t="shared" si="1"/>
        <v>0</v>
      </c>
      <c r="I21" s="104"/>
      <c r="J21" s="82"/>
      <c r="K21" s="78"/>
      <c r="N21" s="37">
        <v>20</v>
      </c>
    </row>
    <row r="22" spans="1:14" s="79" customFormat="1" x14ac:dyDescent="0.25">
      <c r="A22" s="18" t="s">
        <v>114</v>
      </c>
      <c r="B22" s="163" t="s">
        <v>15</v>
      </c>
      <c r="C22" s="163"/>
      <c r="D22" s="19"/>
      <c r="E22" s="20"/>
      <c r="F22" s="39"/>
      <c r="G22" s="40">
        <f t="shared" si="0"/>
        <v>0</v>
      </c>
      <c r="H22" s="40">
        <f t="shared" si="1"/>
        <v>0</v>
      </c>
      <c r="I22" s="104"/>
      <c r="J22" s="82"/>
      <c r="K22" s="78"/>
      <c r="N22" s="37">
        <v>21</v>
      </c>
    </row>
    <row r="23" spans="1:14" s="79" customFormat="1" x14ac:dyDescent="0.25">
      <c r="A23" s="18" t="s">
        <v>115</v>
      </c>
      <c r="B23" s="163" t="s">
        <v>15</v>
      </c>
      <c r="C23" s="163"/>
      <c r="D23" s="19"/>
      <c r="E23" s="20"/>
      <c r="F23" s="39"/>
      <c r="G23" s="40">
        <f t="shared" si="0"/>
        <v>0</v>
      </c>
      <c r="H23" s="40">
        <f t="shared" si="1"/>
        <v>0</v>
      </c>
      <c r="I23" s="104"/>
      <c r="J23" s="82"/>
      <c r="K23" s="78"/>
      <c r="N23" s="37">
        <v>22</v>
      </c>
    </row>
    <row r="24" spans="1:14" s="79" customFormat="1" x14ac:dyDescent="0.25">
      <c r="A24" s="18" t="s">
        <v>116</v>
      </c>
      <c r="B24" s="163" t="s">
        <v>15</v>
      </c>
      <c r="C24" s="163"/>
      <c r="D24" s="19"/>
      <c r="E24" s="20"/>
      <c r="F24" s="39"/>
      <c r="G24" s="40">
        <f t="shared" si="0"/>
        <v>0</v>
      </c>
      <c r="H24" s="40">
        <f t="shared" si="1"/>
        <v>0</v>
      </c>
      <c r="I24" s="104"/>
      <c r="J24" s="82"/>
      <c r="K24" s="78"/>
      <c r="N24" s="37">
        <v>23</v>
      </c>
    </row>
    <row r="25" spans="1:14" s="79" customFormat="1" x14ac:dyDescent="0.25">
      <c r="A25" s="18" t="s">
        <v>117</v>
      </c>
      <c r="B25" s="163" t="s">
        <v>15</v>
      </c>
      <c r="C25" s="163"/>
      <c r="D25" s="19"/>
      <c r="E25" s="20"/>
      <c r="F25" s="39"/>
      <c r="G25" s="40">
        <f t="shared" si="0"/>
        <v>0</v>
      </c>
      <c r="H25" s="40">
        <f t="shared" si="1"/>
        <v>0</v>
      </c>
      <c r="I25" s="104"/>
      <c r="J25" s="82"/>
      <c r="K25" s="78"/>
      <c r="N25" s="37">
        <v>24</v>
      </c>
    </row>
    <row r="26" spans="1:14" s="79" customFormat="1" x14ac:dyDescent="0.25">
      <c r="A26" s="18"/>
      <c r="B26" s="191" t="s">
        <v>152</v>
      </c>
      <c r="C26" s="191"/>
      <c r="D26" s="21"/>
      <c r="E26" s="20"/>
      <c r="F26" s="39"/>
      <c r="G26" s="40">
        <f t="shared" si="0"/>
        <v>0</v>
      </c>
      <c r="H26" s="40">
        <f t="shared" si="1"/>
        <v>0</v>
      </c>
      <c r="I26" s="104"/>
      <c r="J26" s="82"/>
      <c r="K26" s="78"/>
      <c r="N26" s="37">
        <v>25</v>
      </c>
    </row>
    <row r="27" spans="1:14" s="79" customFormat="1" x14ac:dyDescent="0.25">
      <c r="A27" s="18" t="s">
        <v>118</v>
      </c>
      <c r="B27" s="163" t="s">
        <v>15</v>
      </c>
      <c r="C27" s="163"/>
      <c r="D27" s="19"/>
      <c r="E27" s="20"/>
      <c r="F27" s="39"/>
      <c r="G27" s="40">
        <f t="shared" si="0"/>
        <v>0</v>
      </c>
      <c r="H27" s="40">
        <f t="shared" si="1"/>
        <v>0</v>
      </c>
      <c r="I27" s="104"/>
      <c r="J27" s="82"/>
      <c r="K27" s="78"/>
      <c r="N27" s="37">
        <v>26</v>
      </c>
    </row>
    <row r="28" spans="1:14" s="79" customFormat="1" x14ac:dyDescent="0.25">
      <c r="A28" s="18" t="s">
        <v>119</v>
      </c>
      <c r="B28" s="163" t="s">
        <v>15</v>
      </c>
      <c r="C28" s="163"/>
      <c r="D28" s="19"/>
      <c r="E28" s="20"/>
      <c r="F28" s="39"/>
      <c r="G28" s="40">
        <f t="shared" si="0"/>
        <v>0</v>
      </c>
      <c r="H28" s="40">
        <f t="shared" si="1"/>
        <v>0</v>
      </c>
      <c r="I28" s="104"/>
      <c r="J28" s="82"/>
      <c r="K28" s="78"/>
      <c r="N28" s="37">
        <v>27</v>
      </c>
    </row>
    <row r="29" spans="1:14" s="79" customFormat="1" x14ac:dyDescent="0.25">
      <c r="A29" s="18" t="s">
        <v>129</v>
      </c>
      <c r="B29" s="163" t="s">
        <v>15</v>
      </c>
      <c r="C29" s="163"/>
      <c r="D29" s="19"/>
      <c r="E29" s="20"/>
      <c r="F29" s="39"/>
      <c r="G29" s="40">
        <f t="shared" si="0"/>
        <v>0</v>
      </c>
      <c r="H29" s="40">
        <f t="shared" si="1"/>
        <v>0</v>
      </c>
      <c r="I29" s="104"/>
      <c r="J29" s="82"/>
      <c r="K29" s="78"/>
      <c r="N29" s="37">
        <v>28</v>
      </c>
    </row>
    <row r="30" spans="1:14" s="79" customFormat="1" x14ac:dyDescent="0.25">
      <c r="A30" s="18" t="s">
        <v>130</v>
      </c>
      <c r="B30" s="163" t="s">
        <v>15</v>
      </c>
      <c r="C30" s="163"/>
      <c r="D30" s="19"/>
      <c r="E30" s="20"/>
      <c r="F30" s="39"/>
      <c r="G30" s="40">
        <f t="shared" si="0"/>
        <v>0</v>
      </c>
      <c r="H30" s="40">
        <f t="shared" si="1"/>
        <v>0</v>
      </c>
      <c r="I30" s="104"/>
      <c r="J30" s="82"/>
      <c r="K30" s="78"/>
      <c r="N30" s="37">
        <v>29</v>
      </c>
    </row>
    <row r="31" spans="1:14" s="79" customFormat="1" x14ac:dyDescent="0.25">
      <c r="A31" s="18" t="s">
        <v>131</v>
      </c>
      <c r="B31" s="163" t="s">
        <v>15</v>
      </c>
      <c r="C31" s="163"/>
      <c r="D31" s="19"/>
      <c r="E31" s="20"/>
      <c r="F31" s="39"/>
      <c r="G31" s="40">
        <f t="shared" si="0"/>
        <v>0</v>
      </c>
      <c r="H31" s="40">
        <f t="shared" si="1"/>
        <v>0</v>
      </c>
      <c r="I31" s="104"/>
      <c r="J31" s="82"/>
      <c r="K31" s="78"/>
      <c r="N31" s="37">
        <v>30</v>
      </c>
    </row>
    <row r="32" spans="1:14" s="79" customFormat="1" ht="29.25" customHeight="1" x14ac:dyDescent="0.25">
      <c r="A32" s="22" t="s">
        <v>103</v>
      </c>
      <c r="B32" s="159" t="s">
        <v>84</v>
      </c>
      <c r="C32" s="160"/>
      <c r="D32" s="161"/>
      <c r="E32" s="110"/>
      <c r="F32" s="110"/>
      <c r="G32" s="42">
        <f>SUM(G33:G37)</f>
        <v>0</v>
      </c>
      <c r="H32" s="42">
        <f>SUM(H33:H37)</f>
        <v>0</v>
      </c>
      <c r="I32" s="84"/>
      <c r="J32" s="82"/>
      <c r="K32" s="78"/>
      <c r="N32" s="37">
        <v>31</v>
      </c>
    </row>
    <row r="33" spans="1:14" s="79" customFormat="1" x14ac:dyDescent="0.25">
      <c r="A33" s="18" t="s">
        <v>120</v>
      </c>
      <c r="B33" s="163" t="s">
        <v>15</v>
      </c>
      <c r="C33" s="163"/>
      <c r="D33" s="19"/>
      <c r="E33" s="20"/>
      <c r="F33" s="20"/>
      <c r="G33" s="40">
        <f t="shared" si="0"/>
        <v>0</v>
      </c>
      <c r="H33" s="40">
        <f t="shared" si="1"/>
        <v>0</v>
      </c>
      <c r="I33" s="104"/>
      <c r="J33" s="82"/>
      <c r="K33" s="78"/>
      <c r="N33" s="37">
        <v>32</v>
      </c>
    </row>
    <row r="34" spans="1:14" s="79" customFormat="1" x14ac:dyDescent="0.25">
      <c r="A34" s="18" t="s">
        <v>121</v>
      </c>
      <c r="B34" s="163" t="s">
        <v>15</v>
      </c>
      <c r="C34" s="163"/>
      <c r="D34" s="19"/>
      <c r="E34" s="20"/>
      <c r="F34" s="20"/>
      <c r="G34" s="40">
        <f t="shared" si="0"/>
        <v>0</v>
      </c>
      <c r="H34" s="40">
        <f t="shared" si="1"/>
        <v>0</v>
      </c>
      <c r="I34" s="104"/>
      <c r="J34" s="82"/>
      <c r="K34" s="78"/>
      <c r="N34" s="37">
        <v>33</v>
      </c>
    </row>
    <row r="35" spans="1:14" s="79" customFormat="1" x14ac:dyDescent="0.25">
      <c r="A35" s="18" t="s">
        <v>122</v>
      </c>
      <c r="B35" s="163" t="s">
        <v>15</v>
      </c>
      <c r="C35" s="163"/>
      <c r="D35" s="19"/>
      <c r="E35" s="20"/>
      <c r="F35" s="20"/>
      <c r="G35" s="40">
        <f t="shared" si="0"/>
        <v>0</v>
      </c>
      <c r="H35" s="40">
        <f t="shared" si="1"/>
        <v>0</v>
      </c>
      <c r="I35" s="104"/>
      <c r="J35" s="82"/>
      <c r="K35" s="78"/>
      <c r="N35" s="37">
        <v>34</v>
      </c>
    </row>
    <row r="36" spans="1:14" s="79" customFormat="1" ht="15.75" customHeight="1" x14ac:dyDescent="0.25">
      <c r="A36" s="18" t="s">
        <v>123</v>
      </c>
      <c r="B36" s="163" t="s">
        <v>15</v>
      </c>
      <c r="C36" s="163"/>
      <c r="D36" s="19"/>
      <c r="E36" s="20"/>
      <c r="F36" s="20"/>
      <c r="G36" s="40">
        <f t="shared" si="0"/>
        <v>0</v>
      </c>
      <c r="H36" s="40">
        <f t="shared" si="1"/>
        <v>0</v>
      </c>
      <c r="I36" s="104"/>
      <c r="J36" s="82"/>
      <c r="K36" s="78"/>
      <c r="N36" s="37">
        <v>35</v>
      </c>
    </row>
    <row r="37" spans="1:14" s="79" customFormat="1" ht="15.75" customHeight="1" x14ac:dyDescent="0.25">
      <c r="A37" s="18" t="s">
        <v>132</v>
      </c>
      <c r="B37" s="163" t="s">
        <v>15</v>
      </c>
      <c r="C37" s="163"/>
      <c r="D37" s="19"/>
      <c r="E37" s="20"/>
      <c r="F37" s="20"/>
      <c r="G37" s="40">
        <f t="shared" si="0"/>
        <v>0</v>
      </c>
      <c r="H37" s="40">
        <f t="shared" si="1"/>
        <v>0</v>
      </c>
      <c r="I37" s="104"/>
      <c r="J37" s="82"/>
      <c r="K37" s="78"/>
      <c r="N37" s="37">
        <v>36</v>
      </c>
    </row>
    <row r="38" spans="1:14" s="79" customFormat="1" x14ac:dyDescent="0.25">
      <c r="A38" s="14">
        <v>5</v>
      </c>
      <c r="B38" s="165" t="s">
        <v>16</v>
      </c>
      <c r="C38" s="165"/>
      <c r="D38" s="165"/>
      <c r="E38" s="165"/>
      <c r="F38" s="165"/>
      <c r="G38" s="41">
        <f>G39+G50+G66+G117+G188</f>
        <v>0</v>
      </c>
      <c r="H38" s="41">
        <f>H39+H50+H66+H117+H188</f>
        <v>0</v>
      </c>
      <c r="I38" s="15"/>
      <c r="J38" s="82"/>
      <c r="K38" s="78"/>
    </row>
    <row r="39" spans="1:14" s="79" customFormat="1" ht="50.25" customHeight="1" x14ac:dyDescent="0.25">
      <c r="A39" s="22" t="s">
        <v>17</v>
      </c>
      <c r="B39" s="159" t="s">
        <v>86</v>
      </c>
      <c r="C39" s="160"/>
      <c r="D39" s="160"/>
      <c r="E39" s="160"/>
      <c r="F39" s="161"/>
      <c r="G39" s="42">
        <f>SUM(G40:G49)</f>
        <v>0</v>
      </c>
      <c r="H39" s="42">
        <f>SUM(H40:H49)</f>
        <v>0</v>
      </c>
      <c r="I39" s="23"/>
      <c r="J39" s="83"/>
      <c r="K39" s="78"/>
    </row>
    <row r="40" spans="1:14" s="79" customFormat="1" x14ac:dyDescent="0.25">
      <c r="A40" s="18" t="s">
        <v>18</v>
      </c>
      <c r="B40" s="163" t="s">
        <v>15</v>
      </c>
      <c r="C40" s="163"/>
      <c r="D40" s="19"/>
      <c r="E40" s="20"/>
      <c r="F40" s="20"/>
      <c r="G40" s="40">
        <f t="shared" ref="G40:G49" si="2">ROUND(E40*F40,2)</f>
        <v>0</v>
      </c>
      <c r="H40" s="40">
        <f t="shared" si="1"/>
        <v>0</v>
      </c>
      <c r="I40" s="104"/>
      <c r="J40" s="82"/>
      <c r="K40" s="78"/>
    </row>
    <row r="41" spans="1:14" s="79" customFormat="1" ht="15" customHeight="1" x14ac:dyDescent="0.25">
      <c r="A41" s="18" t="s">
        <v>19</v>
      </c>
      <c r="B41" s="163" t="s">
        <v>15</v>
      </c>
      <c r="C41" s="163"/>
      <c r="D41" s="19"/>
      <c r="E41" s="20"/>
      <c r="F41" s="20"/>
      <c r="G41" s="40">
        <f t="shared" si="2"/>
        <v>0</v>
      </c>
      <c r="H41" s="40">
        <f t="shared" si="1"/>
        <v>0</v>
      </c>
      <c r="I41" s="104"/>
      <c r="J41" s="82"/>
      <c r="K41" s="78"/>
    </row>
    <row r="42" spans="1:14" s="79" customFormat="1" ht="15" customHeight="1" x14ac:dyDescent="0.25">
      <c r="A42" s="18" t="s">
        <v>20</v>
      </c>
      <c r="B42" s="163" t="s">
        <v>15</v>
      </c>
      <c r="C42" s="163"/>
      <c r="D42" s="19"/>
      <c r="E42" s="20"/>
      <c r="F42" s="20"/>
      <c r="G42" s="40">
        <f t="shared" si="2"/>
        <v>0</v>
      </c>
      <c r="H42" s="40">
        <f t="shared" si="1"/>
        <v>0</v>
      </c>
      <c r="I42" s="104"/>
      <c r="J42" s="82"/>
      <c r="K42" s="78"/>
    </row>
    <row r="43" spans="1:14" s="79" customFormat="1" ht="15" customHeight="1" x14ac:dyDescent="0.25">
      <c r="A43" s="18" t="s">
        <v>21</v>
      </c>
      <c r="B43" s="163" t="s">
        <v>15</v>
      </c>
      <c r="C43" s="163"/>
      <c r="D43" s="19"/>
      <c r="E43" s="20"/>
      <c r="F43" s="20"/>
      <c r="G43" s="40">
        <f t="shared" si="2"/>
        <v>0</v>
      </c>
      <c r="H43" s="40">
        <f t="shared" si="1"/>
        <v>0</v>
      </c>
      <c r="I43" s="104"/>
      <c r="J43" s="82"/>
      <c r="K43" s="78"/>
    </row>
    <row r="44" spans="1:14" s="79" customFormat="1" ht="15" customHeight="1" x14ac:dyDescent="0.25">
      <c r="A44" s="18" t="s">
        <v>22</v>
      </c>
      <c r="B44" s="163" t="s">
        <v>15</v>
      </c>
      <c r="C44" s="163"/>
      <c r="D44" s="19"/>
      <c r="E44" s="20"/>
      <c r="F44" s="20"/>
      <c r="G44" s="40">
        <f t="shared" si="2"/>
        <v>0</v>
      </c>
      <c r="H44" s="40">
        <f t="shared" si="1"/>
        <v>0</v>
      </c>
      <c r="I44" s="104"/>
      <c r="J44" s="82"/>
      <c r="K44" s="78"/>
    </row>
    <row r="45" spans="1:14" s="79" customFormat="1" ht="15" customHeight="1" x14ac:dyDescent="0.25">
      <c r="A45" s="18" t="s">
        <v>23</v>
      </c>
      <c r="B45" s="163" t="s">
        <v>15</v>
      </c>
      <c r="C45" s="163"/>
      <c r="D45" s="19"/>
      <c r="E45" s="20"/>
      <c r="F45" s="20"/>
      <c r="G45" s="40">
        <f t="shared" si="2"/>
        <v>0</v>
      </c>
      <c r="H45" s="40">
        <f t="shared" si="1"/>
        <v>0</v>
      </c>
      <c r="I45" s="104"/>
      <c r="J45" s="82"/>
      <c r="K45" s="78"/>
    </row>
    <row r="46" spans="1:14" s="79" customFormat="1" ht="15" customHeight="1" x14ac:dyDescent="0.25">
      <c r="A46" s="18" t="s">
        <v>24</v>
      </c>
      <c r="B46" s="163" t="s">
        <v>15</v>
      </c>
      <c r="C46" s="163"/>
      <c r="D46" s="19"/>
      <c r="E46" s="20"/>
      <c r="F46" s="20"/>
      <c r="G46" s="40">
        <f t="shared" si="2"/>
        <v>0</v>
      </c>
      <c r="H46" s="40">
        <f t="shared" si="1"/>
        <v>0</v>
      </c>
      <c r="I46" s="104"/>
      <c r="J46" s="82"/>
      <c r="K46" s="78"/>
    </row>
    <row r="47" spans="1:14" s="79" customFormat="1" ht="15" customHeight="1" x14ac:dyDescent="0.25">
      <c r="A47" s="18" t="s">
        <v>25</v>
      </c>
      <c r="B47" s="163" t="s">
        <v>15</v>
      </c>
      <c r="C47" s="163"/>
      <c r="D47" s="19"/>
      <c r="E47" s="20"/>
      <c r="F47" s="20"/>
      <c r="G47" s="40">
        <f t="shared" si="2"/>
        <v>0</v>
      </c>
      <c r="H47" s="40">
        <f t="shared" si="1"/>
        <v>0</v>
      </c>
      <c r="I47" s="104"/>
      <c r="J47" s="82"/>
      <c r="K47" s="78"/>
    </row>
    <row r="48" spans="1:14" s="79" customFormat="1" ht="15" customHeight="1" x14ac:dyDescent="0.25">
      <c r="A48" s="18" t="s">
        <v>26</v>
      </c>
      <c r="B48" s="163" t="s">
        <v>15</v>
      </c>
      <c r="C48" s="163"/>
      <c r="D48" s="19"/>
      <c r="E48" s="20"/>
      <c r="F48" s="20"/>
      <c r="G48" s="40">
        <f t="shared" si="2"/>
        <v>0</v>
      </c>
      <c r="H48" s="40">
        <f t="shared" si="1"/>
        <v>0</v>
      </c>
      <c r="I48" s="104"/>
      <c r="J48" s="82"/>
      <c r="K48" s="78"/>
    </row>
    <row r="49" spans="1:11" s="79" customFormat="1" ht="15" customHeight="1" x14ac:dyDescent="0.25">
      <c r="A49" s="18" t="s">
        <v>27</v>
      </c>
      <c r="B49" s="163" t="s">
        <v>15</v>
      </c>
      <c r="C49" s="163"/>
      <c r="D49" s="19"/>
      <c r="E49" s="20"/>
      <c r="F49" s="20"/>
      <c r="G49" s="40">
        <f t="shared" si="2"/>
        <v>0</v>
      </c>
      <c r="H49" s="40">
        <f t="shared" si="1"/>
        <v>0</v>
      </c>
      <c r="I49" s="104"/>
      <c r="J49" s="82"/>
      <c r="K49" s="78"/>
    </row>
    <row r="50" spans="1:11" s="79" customFormat="1" ht="60.75" customHeight="1" x14ac:dyDescent="0.25">
      <c r="A50" s="22" t="s">
        <v>28</v>
      </c>
      <c r="B50" s="159" t="s">
        <v>192</v>
      </c>
      <c r="C50" s="160"/>
      <c r="D50" s="160"/>
      <c r="E50" s="160"/>
      <c r="F50" s="161"/>
      <c r="G50" s="42">
        <f>SUM(G51:G65)</f>
        <v>0</v>
      </c>
      <c r="H50" s="42">
        <f>SUM(H51:H65)</f>
        <v>0</v>
      </c>
      <c r="I50" s="23"/>
      <c r="J50" s="83"/>
      <c r="K50" s="78"/>
    </row>
    <row r="51" spans="1:11" s="79" customFormat="1" x14ac:dyDescent="0.25">
      <c r="A51" s="18" t="s">
        <v>29</v>
      </c>
      <c r="B51" s="163" t="s">
        <v>15</v>
      </c>
      <c r="C51" s="163"/>
      <c r="D51" s="19"/>
      <c r="E51" s="20"/>
      <c r="F51" s="20"/>
      <c r="G51" s="40">
        <f t="shared" ref="G51:G65" si="3">ROUND(E51*F51,2)</f>
        <v>0</v>
      </c>
      <c r="H51" s="40">
        <f t="shared" ref="H51:H65" si="4">ROUND(G51*$D$7,2)</f>
        <v>0</v>
      </c>
      <c r="I51" s="104"/>
      <c r="J51" s="82"/>
      <c r="K51" s="78"/>
    </row>
    <row r="52" spans="1:11" s="79" customFormat="1" x14ac:dyDescent="0.25">
      <c r="A52" s="18" t="s">
        <v>30</v>
      </c>
      <c r="B52" s="163" t="s">
        <v>15</v>
      </c>
      <c r="C52" s="163"/>
      <c r="D52" s="19"/>
      <c r="E52" s="20"/>
      <c r="F52" s="20"/>
      <c r="G52" s="40">
        <f t="shared" si="3"/>
        <v>0</v>
      </c>
      <c r="H52" s="40">
        <f t="shared" si="4"/>
        <v>0</v>
      </c>
      <c r="I52" s="104"/>
      <c r="J52" s="82"/>
      <c r="K52" s="78"/>
    </row>
    <row r="53" spans="1:11" s="79" customFormat="1" x14ac:dyDescent="0.25">
      <c r="A53" s="18" t="s">
        <v>31</v>
      </c>
      <c r="B53" s="163" t="s">
        <v>15</v>
      </c>
      <c r="C53" s="163"/>
      <c r="D53" s="19"/>
      <c r="E53" s="20"/>
      <c r="F53" s="20"/>
      <c r="G53" s="40">
        <f t="shared" si="3"/>
        <v>0</v>
      </c>
      <c r="H53" s="40">
        <f t="shared" si="4"/>
        <v>0</v>
      </c>
      <c r="I53" s="104"/>
      <c r="J53" s="82"/>
      <c r="K53" s="78"/>
    </row>
    <row r="54" spans="1:11" s="79" customFormat="1" x14ac:dyDescent="0.25">
      <c r="A54" s="18" t="s">
        <v>32</v>
      </c>
      <c r="B54" s="163" t="s">
        <v>15</v>
      </c>
      <c r="C54" s="163"/>
      <c r="D54" s="19"/>
      <c r="E54" s="20"/>
      <c r="F54" s="20"/>
      <c r="G54" s="40">
        <f t="shared" si="3"/>
        <v>0</v>
      </c>
      <c r="H54" s="40">
        <f t="shared" si="4"/>
        <v>0</v>
      </c>
      <c r="I54" s="104"/>
      <c r="J54" s="82"/>
      <c r="K54" s="78"/>
    </row>
    <row r="55" spans="1:11" s="79" customFormat="1" x14ac:dyDescent="0.25">
      <c r="A55" s="18" t="s">
        <v>33</v>
      </c>
      <c r="B55" s="163" t="s">
        <v>15</v>
      </c>
      <c r="C55" s="163"/>
      <c r="D55" s="19"/>
      <c r="E55" s="20"/>
      <c r="F55" s="20"/>
      <c r="G55" s="40">
        <f t="shared" si="3"/>
        <v>0</v>
      </c>
      <c r="H55" s="40">
        <f t="shared" si="4"/>
        <v>0</v>
      </c>
      <c r="I55" s="104"/>
      <c r="J55" s="82"/>
      <c r="K55" s="78"/>
    </row>
    <row r="56" spans="1:11" s="79" customFormat="1" x14ac:dyDescent="0.25">
      <c r="A56" s="18" t="s">
        <v>34</v>
      </c>
      <c r="B56" s="163" t="s">
        <v>15</v>
      </c>
      <c r="C56" s="163"/>
      <c r="D56" s="19"/>
      <c r="E56" s="20"/>
      <c r="F56" s="20"/>
      <c r="G56" s="40">
        <f t="shared" si="3"/>
        <v>0</v>
      </c>
      <c r="H56" s="40">
        <f t="shared" si="4"/>
        <v>0</v>
      </c>
      <c r="I56" s="104"/>
      <c r="J56" s="82"/>
      <c r="K56" s="78"/>
    </row>
    <row r="57" spans="1:11" s="79" customFormat="1" x14ac:dyDescent="0.25">
      <c r="A57" s="18" t="s">
        <v>35</v>
      </c>
      <c r="B57" s="163" t="s">
        <v>15</v>
      </c>
      <c r="C57" s="163"/>
      <c r="D57" s="19"/>
      <c r="E57" s="20"/>
      <c r="F57" s="20"/>
      <c r="G57" s="40">
        <f t="shared" si="3"/>
        <v>0</v>
      </c>
      <c r="H57" s="40">
        <f t="shared" si="4"/>
        <v>0</v>
      </c>
      <c r="I57" s="104"/>
      <c r="J57" s="82"/>
      <c r="K57" s="78"/>
    </row>
    <row r="58" spans="1:11" s="79" customFormat="1" x14ac:dyDescent="0.25">
      <c r="A58" s="18" t="s">
        <v>36</v>
      </c>
      <c r="B58" s="163" t="s">
        <v>15</v>
      </c>
      <c r="C58" s="163"/>
      <c r="D58" s="19"/>
      <c r="E58" s="20"/>
      <c r="F58" s="20"/>
      <c r="G58" s="40">
        <f t="shared" si="3"/>
        <v>0</v>
      </c>
      <c r="H58" s="40">
        <f t="shared" si="4"/>
        <v>0</v>
      </c>
      <c r="I58" s="104"/>
      <c r="J58" s="82"/>
      <c r="K58" s="78"/>
    </row>
    <row r="59" spans="1:11" s="79" customFormat="1" x14ac:dyDescent="0.25">
      <c r="A59" s="18" t="s">
        <v>37</v>
      </c>
      <c r="B59" s="163" t="s">
        <v>15</v>
      </c>
      <c r="C59" s="163"/>
      <c r="D59" s="19"/>
      <c r="E59" s="20"/>
      <c r="F59" s="20"/>
      <c r="G59" s="40">
        <f t="shared" si="3"/>
        <v>0</v>
      </c>
      <c r="H59" s="40">
        <f t="shared" si="4"/>
        <v>0</v>
      </c>
      <c r="I59" s="104"/>
      <c r="J59" s="82"/>
      <c r="K59" s="78"/>
    </row>
    <row r="60" spans="1:11" s="79" customFormat="1" x14ac:dyDescent="0.25">
      <c r="A60" s="18" t="s">
        <v>38</v>
      </c>
      <c r="B60" s="163" t="s">
        <v>15</v>
      </c>
      <c r="C60" s="163"/>
      <c r="D60" s="19"/>
      <c r="E60" s="20"/>
      <c r="F60" s="20"/>
      <c r="G60" s="40">
        <f t="shared" si="3"/>
        <v>0</v>
      </c>
      <c r="H60" s="40">
        <f t="shared" si="4"/>
        <v>0</v>
      </c>
      <c r="I60" s="104"/>
      <c r="J60" s="82"/>
      <c r="K60" s="78"/>
    </row>
    <row r="61" spans="1:11" s="79" customFormat="1" x14ac:dyDescent="0.25">
      <c r="A61" s="18" t="s">
        <v>87</v>
      </c>
      <c r="B61" s="163" t="s">
        <v>15</v>
      </c>
      <c r="C61" s="163"/>
      <c r="D61" s="19"/>
      <c r="E61" s="20"/>
      <c r="F61" s="20"/>
      <c r="G61" s="40">
        <f t="shared" si="3"/>
        <v>0</v>
      </c>
      <c r="H61" s="40">
        <f t="shared" si="4"/>
        <v>0</v>
      </c>
      <c r="I61" s="104"/>
      <c r="J61" s="82"/>
      <c r="K61" s="78"/>
    </row>
    <row r="62" spans="1:11" s="79" customFormat="1" x14ac:dyDescent="0.25">
      <c r="A62" s="18" t="s">
        <v>88</v>
      </c>
      <c r="B62" s="163" t="s">
        <v>15</v>
      </c>
      <c r="C62" s="163"/>
      <c r="D62" s="19"/>
      <c r="E62" s="20"/>
      <c r="F62" s="20"/>
      <c r="G62" s="40">
        <f t="shared" si="3"/>
        <v>0</v>
      </c>
      <c r="H62" s="40">
        <f t="shared" si="4"/>
        <v>0</v>
      </c>
      <c r="I62" s="104"/>
      <c r="J62" s="82"/>
      <c r="K62" s="78"/>
    </row>
    <row r="63" spans="1:11" s="79" customFormat="1" x14ac:dyDescent="0.25">
      <c r="A63" s="18" t="s">
        <v>89</v>
      </c>
      <c r="B63" s="163" t="s">
        <v>15</v>
      </c>
      <c r="C63" s="163"/>
      <c r="D63" s="19"/>
      <c r="E63" s="20"/>
      <c r="F63" s="20"/>
      <c r="G63" s="40">
        <f t="shared" si="3"/>
        <v>0</v>
      </c>
      <c r="H63" s="40">
        <f t="shared" si="4"/>
        <v>0</v>
      </c>
      <c r="I63" s="104"/>
      <c r="J63" s="82"/>
      <c r="K63" s="78"/>
    </row>
    <row r="64" spans="1:11" s="79" customFormat="1" x14ac:dyDescent="0.25">
      <c r="A64" s="18" t="s">
        <v>90</v>
      </c>
      <c r="B64" s="163" t="s">
        <v>15</v>
      </c>
      <c r="C64" s="163"/>
      <c r="D64" s="19"/>
      <c r="E64" s="20"/>
      <c r="F64" s="20"/>
      <c r="G64" s="40">
        <f t="shared" si="3"/>
        <v>0</v>
      </c>
      <c r="H64" s="40">
        <f t="shared" si="4"/>
        <v>0</v>
      </c>
      <c r="I64" s="104"/>
      <c r="J64" s="82"/>
      <c r="K64" s="78"/>
    </row>
    <row r="65" spans="1:11" s="79" customFormat="1" x14ac:dyDescent="0.25">
      <c r="A65" s="18" t="s">
        <v>91</v>
      </c>
      <c r="B65" s="163" t="s">
        <v>15</v>
      </c>
      <c r="C65" s="163"/>
      <c r="D65" s="19"/>
      <c r="E65" s="20"/>
      <c r="F65" s="20"/>
      <c r="G65" s="40">
        <f t="shared" si="3"/>
        <v>0</v>
      </c>
      <c r="H65" s="40">
        <f t="shared" si="4"/>
        <v>0</v>
      </c>
      <c r="I65" s="105"/>
      <c r="J65" s="82"/>
      <c r="K65" s="78"/>
    </row>
    <row r="66" spans="1:11" s="79" customFormat="1" ht="78.75" customHeight="1" x14ac:dyDescent="0.25">
      <c r="A66" s="22" t="s">
        <v>39</v>
      </c>
      <c r="B66" s="186" t="s">
        <v>52</v>
      </c>
      <c r="C66" s="187"/>
      <c r="D66" s="187"/>
      <c r="E66" s="187"/>
      <c r="F66" s="188"/>
      <c r="G66" s="42">
        <f>SUM(G67:G116)</f>
        <v>0</v>
      </c>
      <c r="H66" s="42">
        <f>SUM(H67:H116)</f>
        <v>0</v>
      </c>
      <c r="I66" s="84"/>
      <c r="J66" s="94" t="s">
        <v>158</v>
      </c>
      <c r="K66" s="100"/>
    </row>
    <row r="67" spans="1:11" s="79" customFormat="1" ht="15.75" customHeight="1" x14ac:dyDescent="0.25">
      <c r="A67" s="175" t="s">
        <v>40</v>
      </c>
      <c r="B67" s="168" t="s">
        <v>178</v>
      </c>
      <c r="C67" s="17" t="s">
        <v>54</v>
      </c>
      <c r="D67" s="171" t="s">
        <v>55</v>
      </c>
      <c r="E67" s="117"/>
      <c r="F67" s="125"/>
      <c r="G67" s="40">
        <f t="shared" ref="G67:G98" si="5">IFERROR(E67*F67,"")</f>
        <v>0</v>
      </c>
      <c r="H67" s="44">
        <f>IFERROR(G67*$D$7,"")</f>
        <v>0</v>
      </c>
      <c r="I67" s="126"/>
      <c r="J67" s="95">
        <f>+(E67/D$6)/166.8</f>
        <v>0</v>
      </c>
      <c r="K67" s="101"/>
    </row>
    <row r="68" spans="1:11" s="79" customFormat="1" ht="15.75" customHeight="1" x14ac:dyDescent="0.25">
      <c r="A68" s="176"/>
      <c r="B68" s="169"/>
      <c r="C68" s="17" t="s">
        <v>54</v>
      </c>
      <c r="D68" s="172"/>
      <c r="E68" s="117"/>
      <c r="F68" s="125"/>
      <c r="G68" s="40">
        <f t="shared" si="5"/>
        <v>0</v>
      </c>
      <c r="H68" s="44">
        <f t="shared" ref="H68:H116" si="6">IFERROR(G68*$D$7,"")</f>
        <v>0</v>
      </c>
      <c r="I68" s="126"/>
      <c r="J68" s="95">
        <f t="shared" ref="J68:J116" si="7">+(E68/D$6)/166.8</f>
        <v>0</v>
      </c>
      <c r="K68" s="24"/>
    </row>
    <row r="69" spans="1:11" s="79" customFormat="1" ht="15.75" customHeight="1" x14ac:dyDescent="0.25">
      <c r="A69" s="176"/>
      <c r="B69" s="169"/>
      <c r="C69" s="17" t="s">
        <v>54</v>
      </c>
      <c r="D69" s="172"/>
      <c r="E69" s="117"/>
      <c r="F69" s="125"/>
      <c r="G69" s="40">
        <f t="shared" si="5"/>
        <v>0</v>
      </c>
      <c r="H69" s="44">
        <f t="shared" si="6"/>
        <v>0</v>
      </c>
      <c r="I69" s="126"/>
      <c r="J69" s="95">
        <f t="shared" si="7"/>
        <v>0</v>
      </c>
      <c r="K69" s="24"/>
    </row>
    <row r="70" spans="1:11" s="79" customFormat="1" ht="15.75" customHeight="1" x14ac:dyDescent="0.25">
      <c r="A70" s="176"/>
      <c r="B70" s="169"/>
      <c r="C70" s="17" t="s">
        <v>54</v>
      </c>
      <c r="D70" s="172"/>
      <c r="E70" s="117"/>
      <c r="F70" s="125"/>
      <c r="G70" s="40">
        <f t="shared" si="5"/>
        <v>0</v>
      </c>
      <c r="H70" s="44">
        <f t="shared" si="6"/>
        <v>0</v>
      </c>
      <c r="I70" s="126"/>
      <c r="J70" s="95">
        <f t="shared" si="7"/>
        <v>0</v>
      </c>
      <c r="K70" s="24"/>
    </row>
    <row r="71" spans="1:11" s="79" customFormat="1" ht="15.75" customHeight="1" x14ac:dyDescent="0.25">
      <c r="A71" s="177"/>
      <c r="B71" s="170"/>
      <c r="C71" s="17" t="s">
        <v>54</v>
      </c>
      <c r="D71" s="173"/>
      <c r="E71" s="117"/>
      <c r="F71" s="125"/>
      <c r="G71" s="40">
        <f t="shared" si="5"/>
        <v>0</v>
      </c>
      <c r="H71" s="44">
        <f t="shared" si="6"/>
        <v>0</v>
      </c>
      <c r="I71" s="126"/>
      <c r="J71" s="95">
        <f t="shared" si="7"/>
        <v>0</v>
      </c>
      <c r="K71" s="24"/>
    </row>
    <row r="72" spans="1:11" s="79" customFormat="1" ht="15" customHeight="1" x14ac:dyDescent="0.25">
      <c r="A72" s="175" t="s">
        <v>41</v>
      </c>
      <c r="B72" s="168"/>
      <c r="C72" s="17" t="s">
        <v>54</v>
      </c>
      <c r="D72" s="171" t="s">
        <v>55</v>
      </c>
      <c r="E72" s="117"/>
      <c r="F72" s="125"/>
      <c r="G72" s="40">
        <f t="shared" si="5"/>
        <v>0</v>
      </c>
      <c r="H72" s="44">
        <f t="shared" si="6"/>
        <v>0</v>
      </c>
      <c r="I72" s="126"/>
      <c r="J72" s="95">
        <f t="shared" si="7"/>
        <v>0</v>
      </c>
    </row>
    <row r="73" spans="1:11" s="79" customFormat="1" ht="15" customHeight="1" x14ac:dyDescent="0.25">
      <c r="A73" s="176"/>
      <c r="B73" s="169"/>
      <c r="C73" s="17" t="s">
        <v>54</v>
      </c>
      <c r="D73" s="172"/>
      <c r="E73" s="117"/>
      <c r="F73" s="125"/>
      <c r="G73" s="40">
        <f t="shared" si="5"/>
        <v>0</v>
      </c>
      <c r="H73" s="44">
        <f t="shared" si="6"/>
        <v>0</v>
      </c>
      <c r="I73" s="126"/>
      <c r="J73" s="95">
        <f t="shared" si="7"/>
        <v>0</v>
      </c>
      <c r="K73" s="24"/>
    </row>
    <row r="74" spans="1:11" s="79" customFormat="1" ht="15" customHeight="1" x14ac:dyDescent="0.25">
      <c r="A74" s="176"/>
      <c r="B74" s="169"/>
      <c r="C74" s="17" t="s">
        <v>54</v>
      </c>
      <c r="D74" s="172"/>
      <c r="E74" s="117"/>
      <c r="F74" s="125"/>
      <c r="G74" s="40">
        <f t="shared" si="5"/>
        <v>0</v>
      </c>
      <c r="H74" s="44">
        <f t="shared" si="6"/>
        <v>0</v>
      </c>
      <c r="I74" s="126"/>
      <c r="J74" s="95">
        <f t="shared" si="7"/>
        <v>0</v>
      </c>
      <c r="K74" s="24"/>
    </row>
    <row r="75" spans="1:11" s="79" customFormat="1" ht="15" customHeight="1" x14ac:dyDescent="0.25">
      <c r="A75" s="176"/>
      <c r="B75" s="169"/>
      <c r="C75" s="17" t="s">
        <v>54</v>
      </c>
      <c r="D75" s="172"/>
      <c r="E75" s="117"/>
      <c r="F75" s="125"/>
      <c r="G75" s="40">
        <f t="shared" si="5"/>
        <v>0</v>
      </c>
      <c r="H75" s="44">
        <f t="shared" si="6"/>
        <v>0</v>
      </c>
      <c r="I75" s="126"/>
      <c r="J75" s="95">
        <f t="shared" si="7"/>
        <v>0</v>
      </c>
      <c r="K75" s="24"/>
    </row>
    <row r="76" spans="1:11" s="79" customFormat="1" ht="15" customHeight="1" x14ac:dyDescent="0.25">
      <c r="A76" s="177"/>
      <c r="B76" s="170"/>
      <c r="C76" s="17" t="s">
        <v>54</v>
      </c>
      <c r="D76" s="173"/>
      <c r="E76" s="117"/>
      <c r="F76" s="125"/>
      <c r="G76" s="40">
        <f t="shared" si="5"/>
        <v>0</v>
      </c>
      <c r="H76" s="44">
        <f t="shared" si="6"/>
        <v>0</v>
      </c>
      <c r="I76" s="126"/>
      <c r="J76" s="95">
        <f t="shared" si="7"/>
        <v>0</v>
      </c>
      <c r="K76" s="24"/>
    </row>
    <row r="77" spans="1:11" s="79" customFormat="1" x14ac:dyDescent="0.25">
      <c r="A77" s="175" t="s">
        <v>42</v>
      </c>
      <c r="B77" s="168"/>
      <c r="C77" s="17" t="s">
        <v>54</v>
      </c>
      <c r="D77" s="171" t="s">
        <v>55</v>
      </c>
      <c r="E77" s="117"/>
      <c r="F77" s="125"/>
      <c r="G77" s="40">
        <f t="shared" si="5"/>
        <v>0</v>
      </c>
      <c r="H77" s="44">
        <f t="shared" si="6"/>
        <v>0</v>
      </c>
      <c r="I77" s="126"/>
      <c r="J77" s="95">
        <f t="shared" si="7"/>
        <v>0</v>
      </c>
      <c r="K77" s="24"/>
    </row>
    <row r="78" spans="1:11" s="79" customFormat="1" x14ac:dyDescent="0.25">
      <c r="A78" s="176"/>
      <c r="B78" s="169"/>
      <c r="C78" s="17" t="s">
        <v>54</v>
      </c>
      <c r="D78" s="172"/>
      <c r="E78" s="117"/>
      <c r="F78" s="125"/>
      <c r="G78" s="40">
        <f t="shared" si="5"/>
        <v>0</v>
      </c>
      <c r="H78" s="44">
        <f t="shared" si="6"/>
        <v>0</v>
      </c>
      <c r="I78" s="126"/>
      <c r="J78" s="95">
        <f t="shared" si="7"/>
        <v>0</v>
      </c>
      <c r="K78" s="24"/>
    </row>
    <row r="79" spans="1:11" s="79" customFormat="1" x14ac:dyDescent="0.25">
      <c r="A79" s="176"/>
      <c r="B79" s="169"/>
      <c r="C79" s="17" t="s">
        <v>54</v>
      </c>
      <c r="D79" s="172"/>
      <c r="E79" s="117"/>
      <c r="F79" s="125"/>
      <c r="G79" s="40">
        <f t="shared" si="5"/>
        <v>0</v>
      </c>
      <c r="H79" s="44">
        <f t="shared" si="6"/>
        <v>0</v>
      </c>
      <c r="I79" s="126"/>
      <c r="J79" s="95">
        <f t="shared" si="7"/>
        <v>0</v>
      </c>
      <c r="K79" s="24"/>
    </row>
    <row r="80" spans="1:11" s="79" customFormat="1" x14ac:dyDescent="0.25">
      <c r="A80" s="176"/>
      <c r="B80" s="169"/>
      <c r="C80" s="17" t="s">
        <v>54</v>
      </c>
      <c r="D80" s="172"/>
      <c r="E80" s="117"/>
      <c r="F80" s="125"/>
      <c r="G80" s="40">
        <f t="shared" si="5"/>
        <v>0</v>
      </c>
      <c r="H80" s="44">
        <f t="shared" si="6"/>
        <v>0</v>
      </c>
      <c r="I80" s="126"/>
      <c r="J80" s="95">
        <f t="shared" si="7"/>
        <v>0</v>
      </c>
      <c r="K80" s="24"/>
    </row>
    <row r="81" spans="1:11" s="79" customFormat="1" x14ac:dyDescent="0.25">
      <c r="A81" s="177"/>
      <c r="B81" s="170"/>
      <c r="C81" s="17" t="s">
        <v>54</v>
      </c>
      <c r="D81" s="173"/>
      <c r="E81" s="117"/>
      <c r="F81" s="125"/>
      <c r="G81" s="40">
        <f t="shared" si="5"/>
        <v>0</v>
      </c>
      <c r="H81" s="44">
        <f t="shared" si="6"/>
        <v>0</v>
      </c>
      <c r="I81" s="126"/>
      <c r="J81" s="95">
        <f t="shared" si="7"/>
        <v>0</v>
      </c>
      <c r="K81" s="24"/>
    </row>
    <row r="82" spans="1:11" s="79" customFormat="1" x14ac:dyDescent="0.25">
      <c r="A82" s="175" t="s">
        <v>43</v>
      </c>
      <c r="B82" s="168"/>
      <c r="C82" s="17" t="s">
        <v>54</v>
      </c>
      <c r="D82" s="171" t="s">
        <v>55</v>
      </c>
      <c r="E82" s="117"/>
      <c r="F82" s="125"/>
      <c r="G82" s="40">
        <f t="shared" si="5"/>
        <v>0</v>
      </c>
      <c r="H82" s="44">
        <f t="shared" si="6"/>
        <v>0</v>
      </c>
      <c r="I82" s="126"/>
      <c r="J82" s="95">
        <f t="shared" si="7"/>
        <v>0</v>
      </c>
      <c r="K82" s="24"/>
    </row>
    <row r="83" spans="1:11" s="79" customFormat="1" x14ac:dyDescent="0.25">
      <c r="A83" s="176"/>
      <c r="B83" s="169"/>
      <c r="C83" s="17" t="s">
        <v>54</v>
      </c>
      <c r="D83" s="172"/>
      <c r="E83" s="117"/>
      <c r="F83" s="125"/>
      <c r="G83" s="40">
        <f t="shared" si="5"/>
        <v>0</v>
      </c>
      <c r="H83" s="44">
        <f t="shared" si="6"/>
        <v>0</v>
      </c>
      <c r="I83" s="126"/>
      <c r="J83" s="95">
        <f t="shared" si="7"/>
        <v>0</v>
      </c>
      <c r="K83" s="24"/>
    </row>
    <row r="84" spans="1:11" s="79" customFormat="1" x14ac:dyDescent="0.25">
      <c r="A84" s="176"/>
      <c r="B84" s="169"/>
      <c r="C84" s="17" t="s">
        <v>54</v>
      </c>
      <c r="D84" s="172"/>
      <c r="E84" s="117"/>
      <c r="F84" s="125"/>
      <c r="G84" s="40">
        <f t="shared" si="5"/>
        <v>0</v>
      </c>
      <c r="H84" s="44">
        <f t="shared" si="6"/>
        <v>0</v>
      </c>
      <c r="I84" s="126"/>
      <c r="J84" s="95">
        <f t="shared" si="7"/>
        <v>0</v>
      </c>
      <c r="K84" s="24"/>
    </row>
    <row r="85" spans="1:11" s="79" customFormat="1" x14ac:dyDescent="0.25">
      <c r="A85" s="176"/>
      <c r="B85" s="169"/>
      <c r="C85" s="17" t="s">
        <v>54</v>
      </c>
      <c r="D85" s="172"/>
      <c r="E85" s="117"/>
      <c r="F85" s="125"/>
      <c r="G85" s="40">
        <f t="shared" si="5"/>
        <v>0</v>
      </c>
      <c r="H85" s="44">
        <f t="shared" si="6"/>
        <v>0</v>
      </c>
      <c r="I85" s="126"/>
      <c r="J85" s="95">
        <f t="shared" si="7"/>
        <v>0</v>
      </c>
      <c r="K85" s="24"/>
    </row>
    <row r="86" spans="1:11" s="79" customFormat="1" x14ac:dyDescent="0.25">
      <c r="A86" s="177"/>
      <c r="B86" s="170"/>
      <c r="C86" s="17" t="s">
        <v>54</v>
      </c>
      <c r="D86" s="173"/>
      <c r="E86" s="117"/>
      <c r="F86" s="125"/>
      <c r="G86" s="40">
        <f t="shared" si="5"/>
        <v>0</v>
      </c>
      <c r="H86" s="44">
        <f t="shared" si="6"/>
        <v>0</v>
      </c>
      <c r="I86" s="126"/>
      <c r="J86" s="95">
        <f t="shared" si="7"/>
        <v>0</v>
      </c>
      <c r="K86" s="24"/>
    </row>
    <row r="87" spans="1:11" s="79" customFormat="1" x14ac:dyDescent="0.25">
      <c r="A87" s="175" t="s">
        <v>44</v>
      </c>
      <c r="B87" s="168"/>
      <c r="C87" s="17" t="s">
        <v>54</v>
      </c>
      <c r="D87" s="171" t="s">
        <v>55</v>
      </c>
      <c r="E87" s="117"/>
      <c r="F87" s="125"/>
      <c r="G87" s="40">
        <f t="shared" si="5"/>
        <v>0</v>
      </c>
      <c r="H87" s="44">
        <f t="shared" si="6"/>
        <v>0</v>
      </c>
      <c r="I87" s="126"/>
      <c r="J87" s="95">
        <f t="shared" si="7"/>
        <v>0</v>
      </c>
      <c r="K87" s="24"/>
    </row>
    <row r="88" spans="1:11" s="79" customFormat="1" x14ac:dyDescent="0.25">
      <c r="A88" s="176"/>
      <c r="B88" s="169"/>
      <c r="C88" s="17" t="s">
        <v>54</v>
      </c>
      <c r="D88" s="172"/>
      <c r="E88" s="117"/>
      <c r="F88" s="125"/>
      <c r="G88" s="40">
        <f t="shared" si="5"/>
        <v>0</v>
      </c>
      <c r="H88" s="44">
        <f t="shared" si="6"/>
        <v>0</v>
      </c>
      <c r="I88" s="126"/>
      <c r="J88" s="95">
        <f t="shared" si="7"/>
        <v>0</v>
      </c>
      <c r="K88" s="24"/>
    </row>
    <row r="89" spans="1:11" s="79" customFormat="1" x14ac:dyDescent="0.25">
      <c r="A89" s="176"/>
      <c r="B89" s="169"/>
      <c r="C89" s="17" t="s">
        <v>54</v>
      </c>
      <c r="D89" s="172"/>
      <c r="E89" s="117"/>
      <c r="F89" s="125"/>
      <c r="G89" s="40">
        <f t="shared" si="5"/>
        <v>0</v>
      </c>
      <c r="H89" s="44">
        <f t="shared" si="6"/>
        <v>0</v>
      </c>
      <c r="I89" s="126"/>
      <c r="J89" s="95">
        <f t="shared" si="7"/>
        <v>0</v>
      </c>
      <c r="K89" s="24"/>
    </row>
    <row r="90" spans="1:11" s="79" customFormat="1" x14ac:dyDescent="0.25">
      <c r="A90" s="176"/>
      <c r="B90" s="169"/>
      <c r="C90" s="17" t="s">
        <v>54</v>
      </c>
      <c r="D90" s="172"/>
      <c r="E90" s="117"/>
      <c r="F90" s="125"/>
      <c r="G90" s="40">
        <f t="shared" si="5"/>
        <v>0</v>
      </c>
      <c r="H90" s="44">
        <f t="shared" si="6"/>
        <v>0</v>
      </c>
      <c r="I90" s="126"/>
      <c r="J90" s="95">
        <f t="shared" si="7"/>
        <v>0</v>
      </c>
      <c r="K90" s="24"/>
    </row>
    <row r="91" spans="1:11" s="79" customFormat="1" x14ac:dyDescent="0.25">
      <c r="A91" s="177"/>
      <c r="B91" s="170"/>
      <c r="C91" s="17" t="s">
        <v>54</v>
      </c>
      <c r="D91" s="173"/>
      <c r="E91" s="117"/>
      <c r="F91" s="125"/>
      <c r="G91" s="40">
        <f t="shared" si="5"/>
        <v>0</v>
      </c>
      <c r="H91" s="44">
        <f t="shared" si="6"/>
        <v>0</v>
      </c>
      <c r="I91" s="126"/>
      <c r="J91" s="95">
        <f t="shared" si="7"/>
        <v>0</v>
      </c>
      <c r="K91" s="24"/>
    </row>
    <row r="92" spans="1:11" s="79" customFormat="1" x14ac:dyDescent="0.25">
      <c r="A92" s="175" t="s">
        <v>45</v>
      </c>
      <c r="B92" s="168"/>
      <c r="C92" s="17" t="s">
        <v>54</v>
      </c>
      <c r="D92" s="171" t="s">
        <v>55</v>
      </c>
      <c r="E92" s="117"/>
      <c r="F92" s="125"/>
      <c r="G92" s="40">
        <f t="shared" si="5"/>
        <v>0</v>
      </c>
      <c r="H92" s="44">
        <f t="shared" si="6"/>
        <v>0</v>
      </c>
      <c r="I92" s="126"/>
      <c r="J92" s="95">
        <f t="shared" si="7"/>
        <v>0</v>
      </c>
      <c r="K92" s="24"/>
    </row>
    <row r="93" spans="1:11" s="79" customFormat="1" x14ac:dyDescent="0.25">
      <c r="A93" s="176"/>
      <c r="B93" s="169"/>
      <c r="C93" s="17" t="s">
        <v>54</v>
      </c>
      <c r="D93" s="172"/>
      <c r="E93" s="117"/>
      <c r="F93" s="125"/>
      <c r="G93" s="40">
        <f t="shared" si="5"/>
        <v>0</v>
      </c>
      <c r="H93" s="44">
        <f t="shared" si="6"/>
        <v>0</v>
      </c>
      <c r="I93" s="126"/>
      <c r="J93" s="95">
        <f t="shared" si="7"/>
        <v>0</v>
      </c>
      <c r="K93" s="24"/>
    </row>
    <row r="94" spans="1:11" s="79" customFormat="1" x14ac:dyDescent="0.25">
      <c r="A94" s="176"/>
      <c r="B94" s="169"/>
      <c r="C94" s="17" t="s">
        <v>54</v>
      </c>
      <c r="D94" s="172"/>
      <c r="E94" s="117"/>
      <c r="F94" s="125"/>
      <c r="G94" s="40">
        <f t="shared" si="5"/>
        <v>0</v>
      </c>
      <c r="H94" s="44">
        <f t="shared" si="6"/>
        <v>0</v>
      </c>
      <c r="I94" s="126"/>
      <c r="J94" s="95">
        <f t="shared" si="7"/>
        <v>0</v>
      </c>
      <c r="K94" s="24"/>
    </row>
    <row r="95" spans="1:11" s="79" customFormat="1" x14ac:dyDescent="0.25">
      <c r="A95" s="176"/>
      <c r="B95" s="169"/>
      <c r="C95" s="17" t="s">
        <v>54</v>
      </c>
      <c r="D95" s="172"/>
      <c r="E95" s="117"/>
      <c r="F95" s="125"/>
      <c r="G95" s="40">
        <f t="shared" si="5"/>
        <v>0</v>
      </c>
      <c r="H95" s="44">
        <f t="shared" si="6"/>
        <v>0</v>
      </c>
      <c r="I95" s="126"/>
      <c r="J95" s="95">
        <f t="shared" si="7"/>
        <v>0</v>
      </c>
      <c r="K95" s="24"/>
    </row>
    <row r="96" spans="1:11" s="79" customFormat="1" x14ac:dyDescent="0.25">
      <c r="A96" s="177"/>
      <c r="B96" s="170"/>
      <c r="C96" s="17" t="s">
        <v>54</v>
      </c>
      <c r="D96" s="173"/>
      <c r="E96" s="117"/>
      <c r="F96" s="125"/>
      <c r="G96" s="40">
        <f t="shared" si="5"/>
        <v>0</v>
      </c>
      <c r="H96" s="44">
        <f t="shared" si="6"/>
        <v>0</v>
      </c>
      <c r="I96" s="126"/>
      <c r="J96" s="95">
        <f t="shared" si="7"/>
        <v>0</v>
      </c>
      <c r="K96" s="24"/>
    </row>
    <row r="97" spans="1:11" s="79" customFormat="1" x14ac:dyDescent="0.25">
      <c r="A97" s="175" t="s">
        <v>46</v>
      </c>
      <c r="B97" s="168"/>
      <c r="C97" s="17" t="s">
        <v>54</v>
      </c>
      <c r="D97" s="171" t="s">
        <v>55</v>
      </c>
      <c r="E97" s="117"/>
      <c r="F97" s="125"/>
      <c r="G97" s="40">
        <f t="shared" si="5"/>
        <v>0</v>
      </c>
      <c r="H97" s="44">
        <f t="shared" si="6"/>
        <v>0</v>
      </c>
      <c r="I97" s="126"/>
      <c r="J97" s="95">
        <f t="shared" si="7"/>
        <v>0</v>
      </c>
      <c r="K97" s="24"/>
    </row>
    <row r="98" spans="1:11" s="79" customFormat="1" x14ac:dyDescent="0.25">
      <c r="A98" s="176"/>
      <c r="B98" s="169"/>
      <c r="C98" s="17" t="s">
        <v>54</v>
      </c>
      <c r="D98" s="172"/>
      <c r="E98" s="117"/>
      <c r="F98" s="125"/>
      <c r="G98" s="40">
        <f t="shared" si="5"/>
        <v>0</v>
      </c>
      <c r="H98" s="44">
        <f t="shared" si="6"/>
        <v>0</v>
      </c>
      <c r="I98" s="126"/>
      <c r="J98" s="95">
        <f t="shared" si="7"/>
        <v>0</v>
      </c>
      <c r="K98" s="24"/>
    </row>
    <row r="99" spans="1:11" s="79" customFormat="1" x14ac:dyDescent="0.25">
      <c r="A99" s="176"/>
      <c r="B99" s="169"/>
      <c r="C99" s="17" t="s">
        <v>54</v>
      </c>
      <c r="D99" s="172"/>
      <c r="E99" s="117"/>
      <c r="F99" s="125"/>
      <c r="G99" s="40">
        <f t="shared" ref="G99:G116" si="8">IFERROR(E99*F99,"")</f>
        <v>0</v>
      </c>
      <c r="H99" s="44">
        <f t="shared" si="6"/>
        <v>0</v>
      </c>
      <c r="I99" s="126"/>
      <c r="J99" s="95">
        <f t="shared" si="7"/>
        <v>0</v>
      </c>
      <c r="K99" s="24"/>
    </row>
    <row r="100" spans="1:11" s="79" customFormat="1" x14ac:dyDescent="0.25">
      <c r="A100" s="176"/>
      <c r="B100" s="169"/>
      <c r="C100" s="17" t="s">
        <v>54</v>
      </c>
      <c r="D100" s="172"/>
      <c r="E100" s="117"/>
      <c r="F100" s="125"/>
      <c r="G100" s="40">
        <f t="shared" si="8"/>
        <v>0</v>
      </c>
      <c r="H100" s="44">
        <f t="shared" si="6"/>
        <v>0</v>
      </c>
      <c r="I100" s="126"/>
      <c r="J100" s="95">
        <f t="shared" si="7"/>
        <v>0</v>
      </c>
      <c r="K100" s="24"/>
    </row>
    <row r="101" spans="1:11" s="79" customFormat="1" x14ac:dyDescent="0.25">
      <c r="A101" s="177"/>
      <c r="B101" s="170"/>
      <c r="C101" s="17" t="s">
        <v>54</v>
      </c>
      <c r="D101" s="173"/>
      <c r="E101" s="117"/>
      <c r="F101" s="125"/>
      <c r="G101" s="40">
        <f t="shared" si="8"/>
        <v>0</v>
      </c>
      <c r="H101" s="44">
        <f t="shared" si="6"/>
        <v>0</v>
      </c>
      <c r="I101" s="126"/>
      <c r="J101" s="95">
        <f t="shared" si="7"/>
        <v>0</v>
      </c>
      <c r="K101" s="24"/>
    </row>
    <row r="102" spans="1:11" s="79" customFormat="1" x14ac:dyDescent="0.25">
      <c r="A102" s="175" t="s">
        <v>47</v>
      </c>
      <c r="B102" s="168"/>
      <c r="C102" s="17" t="s">
        <v>54</v>
      </c>
      <c r="D102" s="171" t="s">
        <v>55</v>
      </c>
      <c r="E102" s="117"/>
      <c r="F102" s="125"/>
      <c r="G102" s="40">
        <f t="shared" si="8"/>
        <v>0</v>
      </c>
      <c r="H102" s="44">
        <f t="shared" si="6"/>
        <v>0</v>
      </c>
      <c r="I102" s="126"/>
      <c r="J102" s="95">
        <f t="shared" si="7"/>
        <v>0</v>
      </c>
      <c r="K102" s="24"/>
    </row>
    <row r="103" spans="1:11" s="79" customFormat="1" x14ac:dyDescent="0.25">
      <c r="A103" s="176"/>
      <c r="B103" s="169"/>
      <c r="C103" s="17" t="s">
        <v>54</v>
      </c>
      <c r="D103" s="172"/>
      <c r="E103" s="117"/>
      <c r="F103" s="125"/>
      <c r="G103" s="40">
        <f t="shared" si="8"/>
        <v>0</v>
      </c>
      <c r="H103" s="44">
        <f t="shared" si="6"/>
        <v>0</v>
      </c>
      <c r="I103" s="126"/>
      <c r="J103" s="95">
        <f t="shared" si="7"/>
        <v>0</v>
      </c>
      <c r="K103" s="24"/>
    </row>
    <row r="104" spans="1:11" s="79" customFormat="1" x14ac:dyDescent="0.25">
      <c r="A104" s="176"/>
      <c r="B104" s="169"/>
      <c r="C104" s="17" t="s">
        <v>54</v>
      </c>
      <c r="D104" s="172"/>
      <c r="E104" s="117"/>
      <c r="F104" s="125"/>
      <c r="G104" s="40">
        <f t="shared" si="8"/>
        <v>0</v>
      </c>
      <c r="H104" s="44">
        <f t="shared" si="6"/>
        <v>0</v>
      </c>
      <c r="I104" s="126"/>
      <c r="J104" s="95">
        <f t="shared" si="7"/>
        <v>0</v>
      </c>
      <c r="K104" s="24"/>
    </row>
    <row r="105" spans="1:11" s="79" customFormat="1" x14ac:dyDescent="0.25">
      <c r="A105" s="176"/>
      <c r="B105" s="169"/>
      <c r="C105" s="17" t="s">
        <v>54</v>
      </c>
      <c r="D105" s="172"/>
      <c r="E105" s="117"/>
      <c r="F105" s="125"/>
      <c r="G105" s="40">
        <f t="shared" si="8"/>
        <v>0</v>
      </c>
      <c r="H105" s="44">
        <f t="shared" si="6"/>
        <v>0</v>
      </c>
      <c r="I105" s="126"/>
      <c r="J105" s="95">
        <f t="shared" si="7"/>
        <v>0</v>
      </c>
      <c r="K105" s="24"/>
    </row>
    <row r="106" spans="1:11" s="79" customFormat="1" x14ac:dyDescent="0.25">
      <c r="A106" s="177"/>
      <c r="B106" s="170"/>
      <c r="C106" s="17" t="s">
        <v>54</v>
      </c>
      <c r="D106" s="173"/>
      <c r="E106" s="117"/>
      <c r="F106" s="125"/>
      <c r="G106" s="40">
        <f t="shared" si="8"/>
        <v>0</v>
      </c>
      <c r="H106" s="44">
        <f t="shared" si="6"/>
        <v>0</v>
      </c>
      <c r="I106" s="126"/>
      <c r="J106" s="95">
        <f t="shared" si="7"/>
        <v>0</v>
      </c>
      <c r="K106" s="24"/>
    </row>
    <row r="107" spans="1:11" s="79" customFormat="1" x14ac:dyDescent="0.25">
      <c r="A107" s="175" t="s">
        <v>48</v>
      </c>
      <c r="B107" s="168"/>
      <c r="C107" s="17" t="s">
        <v>54</v>
      </c>
      <c r="D107" s="171" t="s">
        <v>55</v>
      </c>
      <c r="E107" s="117"/>
      <c r="F107" s="125"/>
      <c r="G107" s="40">
        <f t="shared" si="8"/>
        <v>0</v>
      </c>
      <c r="H107" s="44">
        <f t="shared" si="6"/>
        <v>0</v>
      </c>
      <c r="I107" s="126"/>
      <c r="J107" s="95">
        <f t="shared" si="7"/>
        <v>0</v>
      </c>
      <c r="K107" s="24"/>
    </row>
    <row r="108" spans="1:11" s="79" customFormat="1" x14ac:dyDescent="0.25">
      <c r="A108" s="176"/>
      <c r="B108" s="169"/>
      <c r="C108" s="17" t="s">
        <v>54</v>
      </c>
      <c r="D108" s="172"/>
      <c r="E108" s="117"/>
      <c r="F108" s="125"/>
      <c r="G108" s="40">
        <f t="shared" si="8"/>
        <v>0</v>
      </c>
      <c r="H108" s="44">
        <f t="shared" si="6"/>
        <v>0</v>
      </c>
      <c r="I108" s="126"/>
      <c r="J108" s="95">
        <f t="shared" si="7"/>
        <v>0</v>
      </c>
      <c r="K108" s="24"/>
    </row>
    <row r="109" spans="1:11" s="79" customFormat="1" x14ac:dyDescent="0.25">
      <c r="A109" s="176"/>
      <c r="B109" s="169"/>
      <c r="C109" s="17" t="s">
        <v>54</v>
      </c>
      <c r="D109" s="172"/>
      <c r="E109" s="117"/>
      <c r="F109" s="125"/>
      <c r="G109" s="40">
        <f t="shared" si="8"/>
        <v>0</v>
      </c>
      <c r="H109" s="44">
        <f t="shared" si="6"/>
        <v>0</v>
      </c>
      <c r="I109" s="126"/>
      <c r="J109" s="95">
        <f t="shared" si="7"/>
        <v>0</v>
      </c>
      <c r="K109" s="24"/>
    </row>
    <row r="110" spans="1:11" s="79" customFormat="1" x14ac:dyDescent="0.25">
      <c r="A110" s="176"/>
      <c r="B110" s="169"/>
      <c r="C110" s="17" t="s">
        <v>54</v>
      </c>
      <c r="D110" s="172"/>
      <c r="E110" s="117"/>
      <c r="F110" s="125"/>
      <c r="G110" s="40">
        <f t="shared" si="8"/>
        <v>0</v>
      </c>
      <c r="H110" s="44">
        <f t="shared" si="6"/>
        <v>0</v>
      </c>
      <c r="I110" s="126"/>
      <c r="J110" s="95">
        <f t="shared" si="7"/>
        <v>0</v>
      </c>
      <c r="K110" s="24"/>
    </row>
    <row r="111" spans="1:11" s="79" customFormat="1" x14ac:dyDescent="0.25">
      <c r="A111" s="177"/>
      <c r="B111" s="170"/>
      <c r="C111" s="17" t="s">
        <v>54</v>
      </c>
      <c r="D111" s="173"/>
      <c r="E111" s="117"/>
      <c r="F111" s="125"/>
      <c r="G111" s="40">
        <f t="shared" si="8"/>
        <v>0</v>
      </c>
      <c r="H111" s="44">
        <f t="shared" si="6"/>
        <v>0</v>
      </c>
      <c r="I111" s="126"/>
      <c r="J111" s="95">
        <f t="shared" si="7"/>
        <v>0</v>
      </c>
      <c r="K111" s="24"/>
    </row>
    <row r="112" spans="1:11" s="79" customFormat="1" ht="15" customHeight="1" x14ac:dyDescent="0.25">
      <c r="A112" s="175" t="s">
        <v>49</v>
      </c>
      <c r="B112" s="168"/>
      <c r="C112" s="17" t="s">
        <v>54</v>
      </c>
      <c r="D112" s="171" t="s">
        <v>55</v>
      </c>
      <c r="E112" s="117"/>
      <c r="F112" s="125"/>
      <c r="G112" s="40">
        <f t="shared" si="8"/>
        <v>0</v>
      </c>
      <c r="H112" s="44">
        <f t="shared" si="6"/>
        <v>0</v>
      </c>
      <c r="I112" s="126"/>
      <c r="J112" s="95">
        <f t="shared" si="7"/>
        <v>0</v>
      </c>
      <c r="K112" s="24"/>
    </row>
    <row r="113" spans="1:13" x14ac:dyDescent="0.25">
      <c r="A113" s="176"/>
      <c r="B113" s="169"/>
      <c r="C113" s="17" t="s">
        <v>54</v>
      </c>
      <c r="D113" s="172"/>
      <c r="E113" s="117"/>
      <c r="F113" s="125"/>
      <c r="G113" s="40">
        <f t="shared" si="8"/>
        <v>0</v>
      </c>
      <c r="H113" s="44">
        <f t="shared" si="6"/>
        <v>0</v>
      </c>
      <c r="I113" s="126"/>
      <c r="J113" s="95">
        <f t="shared" si="7"/>
        <v>0</v>
      </c>
      <c r="K113" s="24"/>
    </row>
    <row r="114" spans="1:13" x14ac:dyDescent="0.25">
      <c r="A114" s="176"/>
      <c r="B114" s="169"/>
      <c r="C114" s="17" t="s">
        <v>54</v>
      </c>
      <c r="D114" s="172"/>
      <c r="E114" s="117"/>
      <c r="F114" s="125"/>
      <c r="G114" s="40">
        <f t="shared" si="8"/>
        <v>0</v>
      </c>
      <c r="H114" s="44">
        <f t="shared" si="6"/>
        <v>0</v>
      </c>
      <c r="I114" s="126"/>
      <c r="J114" s="95">
        <f t="shared" si="7"/>
        <v>0</v>
      </c>
      <c r="K114" s="24"/>
    </row>
    <row r="115" spans="1:13" x14ac:dyDescent="0.25">
      <c r="A115" s="176"/>
      <c r="B115" s="169"/>
      <c r="C115" s="17" t="s">
        <v>54</v>
      </c>
      <c r="D115" s="172"/>
      <c r="E115" s="117"/>
      <c r="F115" s="125"/>
      <c r="G115" s="40">
        <f t="shared" si="8"/>
        <v>0</v>
      </c>
      <c r="H115" s="44">
        <f t="shared" si="6"/>
        <v>0</v>
      </c>
      <c r="I115" s="126"/>
      <c r="J115" s="95">
        <f t="shared" si="7"/>
        <v>0</v>
      </c>
      <c r="K115" s="24"/>
    </row>
    <row r="116" spans="1:13" x14ac:dyDescent="0.25">
      <c r="A116" s="177"/>
      <c r="B116" s="170"/>
      <c r="C116" s="17" t="s">
        <v>54</v>
      </c>
      <c r="D116" s="173"/>
      <c r="E116" s="117"/>
      <c r="F116" s="125"/>
      <c r="G116" s="40">
        <f t="shared" si="8"/>
        <v>0</v>
      </c>
      <c r="H116" s="44">
        <f t="shared" si="6"/>
        <v>0</v>
      </c>
      <c r="I116" s="126"/>
      <c r="J116" s="95">
        <f t="shared" si="7"/>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27"/>
      <c r="K117" s="78"/>
      <c r="M117" s="79" t="s">
        <v>159</v>
      </c>
    </row>
    <row r="118" spans="1:13" x14ac:dyDescent="0.25">
      <c r="A118" s="180" t="s">
        <v>92</v>
      </c>
      <c r="B118" s="183" t="s">
        <v>61</v>
      </c>
      <c r="C118" s="25" t="s">
        <v>62</v>
      </c>
      <c r="D118" s="26"/>
      <c r="E118" s="27"/>
      <c r="F118" s="27"/>
      <c r="G118" s="45">
        <f>SUM(G119:G124)</f>
        <v>0</v>
      </c>
      <c r="H118" s="116">
        <f>SUM(H119:H124)</f>
        <v>0</v>
      </c>
      <c r="I118" s="126"/>
      <c r="K118" s="78"/>
      <c r="M118" s="79" t="s">
        <v>151</v>
      </c>
    </row>
    <row r="119" spans="1:13" x14ac:dyDescent="0.25">
      <c r="A119" s="181"/>
      <c r="B119" s="184"/>
      <c r="C119" s="28" t="s">
        <v>63</v>
      </c>
      <c r="D119" s="29"/>
      <c r="E119" s="30"/>
      <c r="F119" s="30"/>
      <c r="G119" s="46">
        <f t="shared" ref="G119:G124" si="9">ROUND(E119*F119,2)</f>
        <v>0</v>
      </c>
      <c r="H119" s="118">
        <f t="shared" ref="H119:H124" si="10">ROUND(G119*$D$7,2)</f>
        <v>0</v>
      </c>
      <c r="I119" s="126"/>
      <c r="K119" s="78"/>
    </row>
    <row r="120" spans="1:13" x14ac:dyDescent="0.25">
      <c r="A120" s="181"/>
      <c r="B120" s="184"/>
      <c r="C120" s="28" t="s">
        <v>64</v>
      </c>
      <c r="D120" s="29"/>
      <c r="E120" s="30"/>
      <c r="F120" s="30"/>
      <c r="G120" s="46">
        <f t="shared" si="9"/>
        <v>0</v>
      </c>
      <c r="H120" s="118">
        <f t="shared" si="10"/>
        <v>0</v>
      </c>
      <c r="I120" s="126"/>
      <c r="K120" s="78"/>
    </row>
    <row r="121" spans="1:13" x14ac:dyDescent="0.25">
      <c r="A121" s="181"/>
      <c r="B121" s="184"/>
      <c r="C121" s="28" t="s">
        <v>65</v>
      </c>
      <c r="D121" s="29"/>
      <c r="E121" s="30"/>
      <c r="F121" s="30"/>
      <c r="G121" s="46">
        <f t="shared" si="9"/>
        <v>0</v>
      </c>
      <c r="H121" s="118">
        <f t="shared" si="10"/>
        <v>0</v>
      </c>
      <c r="I121" s="126"/>
      <c r="K121" s="78"/>
    </row>
    <row r="122" spans="1:13" x14ac:dyDescent="0.25">
      <c r="A122" s="181"/>
      <c r="B122" s="184"/>
      <c r="C122" s="28" t="s">
        <v>66</v>
      </c>
      <c r="D122" s="29"/>
      <c r="E122" s="30"/>
      <c r="F122" s="30"/>
      <c r="G122" s="46">
        <f t="shared" si="9"/>
        <v>0</v>
      </c>
      <c r="H122" s="118">
        <f t="shared" si="10"/>
        <v>0</v>
      </c>
      <c r="I122" s="126"/>
      <c r="K122" s="78"/>
    </row>
    <row r="123" spans="1:13" x14ac:dyDescent="0.25">
      <c r="A123" s="181"/>
      <c r="B123" s="184"/>
      <c r="C123" s="31" t="s">
        <v>67</v>
      </c>
      <c r="D123" s="29"/>
      <c r="E123" s="30"/>
      <c r="F123" s="30"/>
      <c r="G123" s="46">
        <f t="shared" si="9"/>
        <v>0</v>
      </c>
      <c r="H123" s="118">
        <f t="shared" si="10"/>
        <v>0</v>
      </c>
      <c r="I123" s="126"/>
      <c r="K123" s="78"/>
    </row>
    <row r="124" spans="1:13" x14ac:dyDescent="0.25">
      <c r="A124" s="182"/>
      <c r="B124" s="185"/>
      <c r="C124" s="31" t="s">
        <v>67</v>
      </c>
      <c r="D124" s="29"/>
      <c r="E124" s="30"/>
      <c r="F124" s="30"/>
      <c r="G124" s="46">
        <f t="shared" si="9"/>
        <v>0</v>
      </c>
      <c r="H124" s="118">
        <f t="shared" si="10"/>
        <v>0</v>
      </c>
      <c r="I124" s="126"/>
      <c r="K124" s="78"/>
    </row>
    <row r="125" spans="1:13" x14ac:dyDescent="0.25">
      <c r="A125" s="180" t="s">
        <v>93</v>
      </c>
      <c r="B125" s="183" t="s">
        <v>61</v>
      </c>
      <c r="C125" s="25" t="s">
        <v>62</v>
      </c>
      <c r="D125" s="26"/>
      <c r="E125" s="27"/>
      <c r="F125" s="27"/>
      <c r="G125" s="45">
        <f>SUM(G126:G131)</f>
        <v>0</v>
      </c>
      <c r="H125" s="116">
        <f>SUM(H126:H131)</f>
        <v>0</v>
      </c>
      <c r="I125" s="126"/>
      <c r="K125" s="78"/>
    </row>
    <row r="126" spans="1:13" x14ac:dyDescent="0.25">
      <c r="A126" s="181"/>
      <c r="B126" s="184"/>
      <c r="C126" s="28" t="s">
        <v>63</v>
      </c>
      <c r="D126" s="29" t="s">
        <v>151</v>
      </c>
      <c r="E126" s="30"/>
      <c r="F126" s="30"/>
      <c r="G126" s="46">
        <f t="shared" ref="G126:G131" si="11">ROUND(E126*F126,2)</f>
        <v>0</v>
      </c>
      <c r="H126" s="118">
        <f t="shared" ref="H126:H131" si="12">ROUND(G126*$D$7,2)</f>
        <v>0</v>
      </c>
      <c r="I126" s="126"/>
      <c r="K126" s="78"/>
    </row>
    <row r="127" spans="1:13" x14ac:dyDescent="0.25">
      <c r="A127" s="181"/>
      <c r="B127" s="184"/>
      <c r="C127" s="28" t="s">
        <v>64</v>
      </c>
      <c r="D127" s="29" t="s">
        <v>151</v>
      </c>
      <c r="E127" s="30"/>
      <c r="F127" s="30"/>
      <c r="G127" s="46">
        <f t="shared" si="11"/>
        <v>0</v>
      </c>
      <c r="H127" s="118">
        <f t="shared" si="12"/>
        <v>0</v>
      </c>
      <c r="I127" s="126"/>
      <c r="K127" s="78"/>
    </row>
    <row r="128" spans="1:13" x14ac:dyDescent="0.25">
      <c r="A128" s="181"/>
      <c r="B128" s="184"/>
      <c r="C128" s="28" t="s">
        <v>65</v>
      </c>
      <c r="D128" s="29" t="s">
        <v>151</v>
      </c>
      <c r="E128" s="30"/>
      <c r="F128" s="30"/>
      <c r="G128" s="46">
        <f t="shared" si="11"/>
        <v>0</v>
      </c>
      <c r="H128" s="118">
        <f t="shared" si="12"/>
        <v>0</v>
      </c>
      <c r="I128" s="126"/>
      <c r="K128" s="78"/>
    </row>
    <row r="129" spans="1:11" s="79" customFormat="1" x14ac:dyDescent="0.25">
      <c r="A129" s="181"/>
      <c r="B129" s="184"/>
      <c r="C129" s="28" t="s">
        <v>66</v>
      </c>
      <c r="D129" s="29" t="s">
        <v>151</v>
      </c>
      <c r="E129" s="30"/>
      <c r="F129" s="30"/>
      <c r="G129" s="46">
        <f t="shared" si="11"/>
        <v>0</v>
      </c>
      <c r="H129" s="118">
        <f t="shared" si="12"/>
        <v>0</v>
      </c>
      <c r="I129" s="126"/>
      <c r="K129" s="78"/>
    </row>
    <row r="130" spans="1:11" s="79" customFormat="1" x14ac:dyDescent="0.25">
      <c r="A130" s="181"/>
      <c r="B130" s="184"/>
      <c r="C130" s="31" t="s">
        <v>67</v>
      </c>
      <c r="D130" s="29" t="s">
        <v>151</v>
      </c>
      <c r="E130" s="30"/>
      <c r="F130" s="30"/>
      <c r="G130" s="46">
        <f t="shared" si="11"/>
        <v>0</v>
      </c>
      <c r="H130" s="118">
        <f t="shared" si="12"/>
        <v>0</v>
      </c>
      <c r="I130" s="126"/>
      <c r="K130" s="78"/>
    </row>
    <row r="131" spans="1:11" s="79" customFormat="1" x14ac:dyDescent="0.25">
      <c r="A131" s="182"/>
      <c r="B131" s="185"/>
      <c r="C131" s="31" t="s">
        <v>67</v>
      </c>
      <c r="D131" s="29" t="s">
        <v>151</v>
      </c>
      <c r="E131" s="30"/>
      <c r="F131" s="30"/>
      <c r="G131" s="46">
        <f t="shared" si="11"/>
        <v>0</v>
      </c>
      <c r="H131" s="118">
        <f t="shared" si="12"/>
        <v>0</v>
      </c>
      <c r="I131" s="126"/>
      <c r="K131" s="78"/>
    </row>
    <row r="132" spans="1:11" s="79" customFormat="1" x14ac:dyDescent="0.25">
      <c r="A132" s="180" t="s">
        <v>94</v>
      </c>
      <c r="B132" s="183" t="s">
        <v>61</v>
      </c>
      <c r="C132" s="25" t="s">
        <v>62</v>
      </c>
      <c r="D132" s="26"/>
      <c r="E132" s="27"/>
      <c r="F132" s="27"/>
      <c r="G132" s="45">
        <f>SUM(G133:G138)</f>
        <v>0</v>
      </c>
      <c r="H132" s="116">
        <f>SUM(H133:H138)</f>
        <v>0</v>
      </c>
      <c r="I132" s="126"/>
      <c r="K132" s="78"/>
    </row>
    <row r="133" spans="1:11" s="79" customFormat="1" x14ac:dyDescent="0.25">
      <c r="A133" s="181"/>
      <c r="B133" s="184"/>
      <c r="C133" s="28" t="s">
        <v>63</v>
      </c>
      <c r="D133" s="29" t="s">
        <v>151</v>
      </c>
      <c r="E133" s="30"/>
      <c r="F133" s="30"/>
      <c r="G133" s="46">
        <f t="shared" ref="G133:G138" si="13">ROUND(E133*F133,2)</f>
        <v>0</v>
      </c>
      <c r="H133" s="118">
        <f t="shared" ref="H133:H138" si="14">ROUND(G133*$D$7,2)</f>
        <v>0</v>
      </c>
      <c r="I133" s="126"/>
      <c r="K133" s="78"/>
    </row>
    <row r="134" spans="1:11" s="79" customFormat="1" x14ac:dyDescent="0.25">
      <c r="A134" s="181"/>
      <c r="B134" s="184"/>
      <c r="C134" s="28" t="s">
        <v>64</v>
      </c>
      <c r="D134" s="29" t="s">
        <v>151</v>
      </c>
      <c r="E134" s="30"/>
      <c r="F134" s="30"/>
      <c r="G134" s="46">
        <f t="shared" si="13"/>
        <v>0</v>
      </c>
      <c r="H134" s="118">
        <f t="shared" si="14"/>
        <v>0</v>
      </c>
      <c r="I134" s="126"/>
      <c r="K134" s="78"/>
    </row>
    <row r="135" spans="1:11" s="79" customFormat="1" x14ac:dyDescent="0.25">
      <c r="A135" s="181"/>
      <c r="B135" s="184"/>
      <c r="C135" s="28" t="s">
        <v>65</v>
      </c>
      <c r="D135" s="29" t="s">
        <v>151</v>
      </c>
      <c r="E135" s="30"/>
      <c r="F135" s="30"/>
      <c r="G135" s="46">
        <f t="shared" si="13"/>
        <v>0</v>
      </c>
      <c r="H135" s="118">
        <f t="shared" si="14"/>
        <v>0</v>
      </c>
      <c r="I135" s="126"/>
      <c r="K135" s="78"/>
    </row>
    <row r="136" spans="1:11" s="79" customFormat="1" x14ac:dyDescent="0.25">
      <c r="A136" s="181"/>
      <c r="B136" s="184"/>
      <c r="C136" s="28" t="s">
        <v>66</v>
      </c>
      <c r="D136" s="29" t="s">
        <v>151</v>
      </c>
      <c r="E136" s="30"/>
      <c r="F136" s="30"/>
      <c r="G136" s="46">
        <f t="shared" si="13"/>
        <v>0</v>
      </c>
      <c r="H136" s="118">
        <f t="shared" si="14"/>
        <v>0</v>
      </c>
      <c r="I136" s="126"/>
      <c r="K136" s="78"/>
    </row>
    <row r="137" spans="1:11" s="79" customFormat="1" x14ac:dyDescent="0.25">
      <c r="A137" s="181"/>
      <c r="B137" s="184"/>
      <c r="C137" s="31" t="s">
        <v>67</v>
      </c>
      <c r="D137" s="29" t="s">
        <v>151</v>
      </c>
      <c r="E137" s="30"/>
      <c r="F137" s="30"/>
      <c r="G137" s="46">
        <f t="shared" si="13"/>
        <v>0</v>
      </c>
      <c r="H137" s="118">
        <f t="shared" si="14"/>
        <v>0</v>
      </c>
      <c r="I137" s="126"/>
      <c r="K137" s="78"/>
    </row>
    <row r="138" spans="1:11" s="79" customFormat="1" x14ac:dyDescent="0.25">
      <c r="A138" s="182"/>
      <c r="B138" s="185"/>
      <c r="C138" s="31" t="s">
        <v>67</v>
      </c>
      <c r="D138" s="29" t="s">
        <v>151</v>
      </c>
      <c r="E138" s="30"/>
      <c r="F138" s="30"/>
      <c r="G138" s="46">
        <f t="shared" si="13"/>
        <v>0</v>
      </c>
      <c r="H138" s="118">
        <f t="shared" si="14"/>
        <v>0</v>
      </c>
      <c r="I138" s="126"/>
      <c r="K138" s="78"/>
    </row>
    <row r="139" spans="1:11" s="79" customFormat="1" x14ac:dyDescent="0.25">
      <c r="A139" s="180" t="s">
        <v>95</v>
      </c>
      <c r="B139" s="183" t="s">
        <v>61</v>
      </c>
      <c r="C139" s="25" t="s">
        <v>62</v>
      </c>
      <c r="D139" s="26"/>
      <c r="E139" s="27"/>
      <c r="F139" s="27"/>
      <c r="G139" s="45">
        <f>SUM(G140:G145)</f>
        <v>0</v>
      </c>
      <c r="H139" s="116">
        <f>SUM(H140:H145)</f>
        <v>0</v>
      </c>
      <c r="I139" s="126"/>
      <c r="K139" s="78"/>
    </row>
    <row r="140" spans="1:11" s="79" customFormat="1" x14ac:dyDescent="0.25">
      <c r="A140" s="181"/>
      <c r="B140" s="184"/>
      <c r="C140" s="28" t="s">
        <v>63</v>
      </c>
      <c r="D140" s="29" t="s">
        <v>151</v>
      </c>
      <c r="E140" s="30"/>
      <c r="F140" s="30"/>
      <c r="G140" s="46">
        <f t="shared" ref="G140:G145" si="15">ROUND(E140*F140,2)</f>
        <v>0</v>
      </c>
      <c r="H140" s="118">
        <f t="shared" ref="H140:H145" si="16">ROUND(G140*$D$7,2)</f>
        <v>0</v>
      </c>
      <c r="I140" s="126"/>
      <c r="K140" s="78"/>
    </row>
    <row r="141" spans="1:11" s="79" customFormat="1" x14ac:dyDescent="0.25">
      <c r="A141" s="181"/>
      <c r="B141" s="184"/>
      <c r="C141" s="28" t="s">
        <v>64</v>
      </c>
      <c r="D141" s="29" t="s">
        <v>151</v>
      </c>
      <c r="E141" s="30"/>
      <c r="F141" s="30"/>
      <c r="G141" s="46">
        <f t="shared" si="15"/>
        <v>0</v>
      </c>
      <c r="H141" s="118">
        <f t="shared" si="16"/>
        <v>0</v>
      </c>
      <c r="I141" s="126"/>
      <c r="K141" s="78"/>
    </row>
    <row r="142" spans="1:11" s="79" customFormat="1" x14ac:dyDescent="0.25">
      <c r="A142" s="181"/>
      <c r="B142" s="184"/>
      <c r="C142" s="28" t="s">
        <v>65</v>
      </c>
      <c r="D142" s="29" t="s">
        <v>151</v>
      </c>
      <c r="E142" s="30"/>
      <c r="F142" s="30"/>
      <c r="G142" s="46">
        <f t="shared" si="15"/>
        <v>0</v>
      </c>
      <c r="H142" s="118">
        <f t="shared" si="16"/>
        <v>0</v>
      </c>
      <c r="I142" s="126"/>
      <c r="K142" s="78"/>
    </row>
    <row r="143" spans="1:11" s="79" customFormat="1" x14ac:dyDescent="0.25">
      <c r="A143" s="181"/>
      <c r="B143" s="184"/>
      <c r="C143" s="28" t="s">
        <v>66</v>
      </c>
      <c r="D143" s="29" t="s">
        <v>151</v>
      </c>
      <c r="E143" s="30"/>
      <c r="F143" s="30"/>
      <c r="G143" s="46">
        <f t="shared" si="15"/>
        <v>0</v>
      </c>
      <c r="H143" s="118">
        <f t="shared" si="16"/>
        <v>0</v>
      </c>
      <c r="I143" s="126"/>
      <c r="K143" s="78"/>
    </row>
    <row r="144" spans="1:11" s="79" customFormat="1" x14ac:dyDescent="0.25">
      <c r="A144" s="181"/>
      <c r="B144" s="184"/>
      <c r="C144" s="31" t="s">
        <v>67</v>
      </c>
      <c r="D144" s="29" t="s">
        <v>151</v>
      </c>
      <c r="E144" s="30"/>
      <c r="F144" s="30"/>
      <c r="G144" s="46">
        <f t="shared" si="15"/>
        <v>0</v>
      </c>
      <c r="H144" s="118">
        <f t="shared" si="16"/>
        <v>0</v>
      </c>
      <c r="I144" s="126"/>
      <c r="K144" s="78"/>
    </row>
    <row r="145" spans="1:11" s="79" customFormat="1" x14ac:dyDescent="0.25">
      <c r="A145" s="182"/>
      <c r="B145" s="185"/>
      <c r="C145" s="31" t="s">
        <v>67</v>
      </c>
      <c r="D145" s="29" t="s">
        <v>151</v>
      </c>
      <c r="E145" s="30"/>
      <c r="F145" s="30"/>
      <c r="G145" s="46">
        <f t="shared" si="15"/>
        <v>0</v>
      </c>
      <c r="H145" s="118">
        <f t="shared" si="16"/>
        <v>0</v>
      </c>
      <c r="I145" s="126"/>
      <c r="K145" s="78"/>
    </row>
    <row r="146" spans="1:11" s="79" customFormat="1" x14ac:dyDescent="0.25">
      <c r="A146" s="180" t="s">
        <v>96</v>
      </c>
      <c r="B146" s="183" t="s">
        <v>61</v>
      </c>
      <c r="C146" s="25" t="s">
        <v>62</v>
      </c>
      <c r="D146" s="26"/>
      <c r="E146" s="27"/>
      <c r="F146" s="27"/>
      <c r="G146" s="45">
        <f>SUM(G147:G152)</f>
        <v>0</v>
      </c>
      <c r="H146" s="116">
        <f>SUM(H147:H152)</f>
        <v>0</v>
      </c>
      <c r="I146" s="126"/>
      <c r="K146" s="78"/>
    </row>
    <row r="147" spans="1:11" s="79" customFormat="1" x14ac:dyDescent="0.25">
      <c r="A147" s="181"/>
      <c r="B147" s="184"/>
      <c r="C147" s="28" t="s">
        <v>63</v>
      </c>
      <c r="D147" s="29" t="s">
        <v>151</v>
      </c>
      <c r="E147" s="30"/>
      <c r="F147" s="30"/>
      <c r="G147" s="46">
        <f t="shared" ref="G147:G152" si="17">ROUND(E147*F147,2)</f>
        <v>0</v>
      </c>
      <c r="H147" s="118">
        <f t="shared" ref="H147:H152" si="18">ROUND(G147*$D$7,2)</f>
        <v>0</v>
      </c>
      <c r="I147" s="126"/>
      <c r="K147" s="78"/>
    </row>
    <row r="148" spans="1:11" s="79" customFormat="1" x14ac:dyDescent="0.25">
      <c r="A148" s="181"/>
      <c r="B148" s="184"/>
      <c r="C148" s="28" t="s">
        <v>64</v>
      </c>
      <c r="D148" s="29" t="s">
        <v>151</v>
      </c>
      <c r="E148" s="30"/>
      <c r="F148" s="30"/>
      <c r="G148" s="46">
        <f t="shared" si="17"/>
        <v>0</v>
      </c>
      <c r="H148" s="118">
        <f t="shared" si="18"/>
        <v>0</v>
      </c>
      <c r="I148" s="126"/>
      <c r="K148" s="78"/>
    </row>
    <row r="149" spans="1:11" s="79" customFormat="1" x14ac:dyDescent="0.25">
      <c r="A149" s="181"/>
      <c r="B149" s="184"/>
      <c r="C149" s="28" t="s">
        <v>65</v>
      </c>
      <c r="D149" s="29" t="s">
        <v>151</v>
      </c>
      <c r="E149" s="30"/>
      <c r="F149" s="30"/>
      <c r="G149" s="46">
        <f t="shared" si="17"/>
        <v>0</v>
      </c>
      <c r="H149" s="118">
        <f t="shared" si="18"/>
        <v>0</v>
      </c>
      <c r="I149" s="126"/>
      <c r="K149" s="78"/>
    </row>
    <row r="150" spans="1:11" s="79" customFormat="1" x14ac:dyDescent="0.25">
      <c r="A150" s="181"/>
      <c r="B150" s="184"/>
      <c r="C150" s="28" t="s">
        <v>66</v>
      </c>
      <c r="D150" s="29" t="s">
        <v>151</v>
      </c>
      <c r="E150" s="30"/>
      <c r="F150" s="30"/>
      <c r="G150" s="46">
        <f t="shared" si="17"/>
        <v>0</v>
      </c>
      <c r="H150" s="118">
        <f t="shared" si="18"/>
        <v>0</v>
      </c>
      <c r="I150" s="126"/>
      <c r="K150" s="78"/>
    </row>
    <row r="151" spans="1:11" s="79" customFormat="1" x14ac:dyDescent="0.25">
      <c r="A151" s="181"/>
      <c r="B151" s="184"/>
      <c r="C151" s="31" t="s">
        <v>67</v>
      </c>
      <c r="D151" s="29" t="s">
        <v>151</v>
      </c>
      <c r="E151" s="30"/>
      <c r="F151" s="30"/>
      <c r="G151" s="46">
        <f t="shared" si="17"/>
        <v>0</v>
      </c>
      <c r="H151" s="118">
        <f t="shared" si="18"/>
        <v>0</v>
      </c>
      <c r="I151" s="126"/>
      <c r="K151" s="78"/>
    </row>
    <row r="152" spans="1:11" s="79" customFormat="1" x14ac:dyDescent="0.25">
      <c r="A152" s="182"/>
      <c r="B152" s="185"/>
      <c r="C152" s="31" t="s">
        <v>67</v>
      </c>
      <c r="D152" s="29" t="s">
        <v>151</v>
      </c>
      <c r="E152" s="30"/>
      <c r="F152" s="30"/>
      <c r="G152" s="46">
        <f t="shared" si="17"/>
        <v>0</v>
      </c>
      <c r="H152" s="118">
        <f t="shared" si="18"/>
        <v>0</v>
      </c>
      <c r="I152" s="126"/>
      <c r="K152" s="78"/>
    </row>
    <row r="153" spans="1:11" s="79" customFormat="1" x14ac:dyDescent="0.25">
      <c r="A153" s="180" t="s">
        <v>97</v>
      </c>
      <c r="B153" s="183" t="s">
        <v>61</v>
      </c>
      <c r="C153" s="25" t="s">
        <v>62</v>
      </c>
      <c r="D153" s="26"/>
      <c r="E153" s="27"/>
      <c r="F153" s="27"/>
      <c r="G153" s="45">
        <f>SUM(G154:G159)</f>
        <v>0</v>
      </c>
      <c r="H153" s="116">
        <f>SUM(H154:H159)</f>
        <v>0</v>
      </c>
      <c r="I153" s="126"/>
      <c r="K153" s="78"/>
    </row>
    <row r="154" spans="1:11" s="79" customFormat="1" x14ac:dyDescent="0.25">
      <c r="A154" s="181"/>
      <c r="B154" s="184"/>
      <c r="C154" s="28" t="s">
        <v>63</v>
      </c>
      <c r="D154" s="29" t="s">
        <v>151</v>
      </c>
      <c r="E154" s="30"/>
      <c r="F154" s="30"/>
      <c r="G154" s="46">
        <f t="shared" ref="G154:G159" si="19">ROUND(E154*F154,2)</f>
        <v>0</v>
      </c>
      <c r="H154" s="118">
        <f t="shared" ref="H154:H159" si="20">ROUND(G154*$D$7,2)</f>
        <v>0</v>
      </c>
      <c r="I154" s="126"/>
      <c r="K154" s="78"/>
    </row>
    <row r="155" spans="1:11" s="79" customFormat="1" x14ac:dyDescent="0.25">
      <c r="A155" s="181"/>
      <c r="B155" s="184"/>
      <c r="C155" s="28" t="s">
        <v>64</v>
      </c>
      <c r="D155" s="29" t="s">
        <v>151</v>
      </c>
      <c r="E155" s="30"/>
      <c r="F155" s="30"/>
      <c r="G155" s="46">
        <f t="shared" si="19"/>
        <v>0</v>
      </c>
      <c r="H155" s="118">
        <f t="shared" si="20"/>
        <v>0</v>
      </c>
      <c r="I155" s="126"/>
      <c r="K155" s="78"/>
    </row>
    <row r="156" spans="1:11" s="79" customFormat="1" x14ac:dyDescent="0.25">
      <c r="A156" s="181"/>
      <c r="B156" s="184"/>
      <c r="C156" s="28" t="s">
        <v>65</v>
      </c>
      <c r="D156" s="29" t="s">
        <v>151</v>
      </c>
      <c r="E156" s="30"/>
      <c r="F156" s="30"/>
      <c r="G156" s="46">
        <f t="shared" si="19"/>
        <v>0</v>
      </c>
      <c r="H156" s="118">
        <f t="shared" si="20"/>
        <v>0</v>
      </c>
      <c r="I156" s="126"/>
      <c r="K156" s="78"/>
    </row>
    <row r="157" spans="1:11" s="79" customFormat="1" x14ac:dyDescent="0.25">
      <c r="A157" s="181"/>
      <c r="B157" s="184"/>
      <c r="C157" s="28" t="s">
        <v>66</v>
      </c>
      <c r="D157" s="29" t="s">
        <v>151</v>
      </c>
      <c r="E157" s="30"/>
      <c r="F157" s="30"/>
      <c r="G157" s="46">
        <f t="shared" si="19"/>
        <v>0</v>
      </c>
      <c r="H157" s="118">
        <f t="shared" si="20"/>
        <v>0</v>
      </c>
      <c r="I157" s="126"/>
      <c r="K157" s="78"/>
    </row>
    <row r="158" spans="1:11" s="79" customFormat="1" x14ac:dyDescent="0.25">
      <c r="A158" s="181"/>
      <c r="B158" s="184"/>
      <c r="C158" s="31" t="s">
        <v>67</v>
      </c>
      <c r="D158" s="29" t="s">
        <v>151</v>
      </c>
      <c r="E158" s="30"/>
      <c r="F158" s="30"/>
      <c r="G158" s="46">
        <f t="shared" si="19"/>
        <v>0</v>
      </c>
      <c r="H158" s="118">
        <f t="shared" si="20"/>
        <v>0</v>
      </c>
      <c r="I158" s="126"/>
      <c r="K158" s="78"/>
    </row>
    <row r="159" spans="1:11" s="79" customFormat="1" x14ac:dyDescent="0.25">
      <c r="A159" s="182"/>
      <c r="B159" s="185"/>
      <c r="C159" s="31" t="s">
        <v>67</v>
      </c>
      <c r="D159" s="29" t="s">
        <v>151</v>
      </c>
      <c r="E159" s="30"/>
      <c r="F159" s="30"/>
      <c r="G159" s="46">
        <f t="shared" si="19"/>
        <v>0</v>
      </c>
      <c r="H159" s="118">
        <f t="shared" si="20"/>
        <v>0</v>
      </c>
      <c r="I159" s="126"/>
      <c r="K159" s="78"/>
    </row>
    <row r="160" spans="1:11" s="79" customFormat="1" x14ac:dyDescent="0.25">
      <c r="A160" s="180" t="s">
        <v>98</v>
      </c>
      <c r="B160" s="183" t="s">
        <v>61</v>
      </c>
      <c r="C160" s="25" t="s">
        <v>62</v>
      </c>
      <c r="D160" s="26"/>
      <c r="E160" s="27"/>
      <c r="F160" s="27"/>
      <c r="G160" s="45">
        <f>SUM(G161:G166)</f>
        <v>0</v>
      </c>
      <c r="H160" s="116">
        <f>SUM(H161:H166)</f>
        <v>0</v>
      </c>
      <c r="I160" s="126"/>
      <c r="K160" s="78"/>
    </row>
    <row r="161" spans="1:11" s="79" customFormat="1" x14ac:dyDescent="0.25">
      <c r="A161" s="181"/>
      <c r="B161" s="184"/>
      <c r="C161" s="28" t="s">
        <v>63</v>
      </c>
      <c r="D161" s="29" t="s">
        <v>151</v>
      </c>
      <c r="E161" s="30"/>
      <c r="F161" s="30"/>
      <c r="G161" s="46">
        <f t="shared" ref="G161:G166" si="21">ROUND(E161*F161,2)</f>
        <v>0</v>
      </c>
      <c r="H161" s="118">
        <f t="shared" ref="H161:H166" si="22">ROUND(G161*$D$7,2)</f>
        <v>0</v>
      </c>
      <c r="I161" s="126"/>
      <c r="K161" s="78"/>
    </row>
    <row r="162" spans="1:11" s="79" customFormat="1" x14ac:dyDescent="0.25">
      <c r="A162" s="181"/>
      <c r="B162" s="184"/>
      <c r="C162" s="28" t="s">
        <v>64</v>
      </c>
      <c r="D162" s="29" t="s">
        <v>151</v>
      </c>
      <c r="E162" s="30"/>
      <c r="F162" s="30"/>
      <c r="G162" s="46">
        <f t="shared" si="21"/>
        <v>0</v>
      </c>
      <c r="H162" s="118">
        <f t="shared" si="22"/>
        <v>0</v>
      </c>
      <c r="I162" s="126"/>
      <c r="K162" s="78"/>
    </row>
    <row r="163" spans="1:11" s="79" customFormat="1" x14ac:dyDescent="0.25">
      <c r="A163" s="181"/>
      <c r="B163" s="184"/>
      <c r="C163" s="28" t="s">
        <v>65</v>
      </c>
      <c r="D163" s="29" t="s">
        <v>151</v>
      </c>
      <c r="E163" s="30"/>
      <c r="F163" s="30"/>
      <c r="G163" s="46">
        <f t="shared" si="21"/>
        <v>0</v>
      </c>
      <c r="H163" s="118">
        <f t="shared" si="22"/>
        <v>0</v>
      </c>
      <c r="I163" s="126"/>
      <c r="K163" s="78"/>
    </row>
    <row r="164" spans="1:11" s="79" customFormat="1" x14ac:dyDescent="0.25">
      <c r="A164" s="181"/>
      <c r="B164" s="184"/>
      <c r="C164" s="28" t="s">
        <v>66</v>
      </c>
      <c r="D164" s="29" t="s">
        <v>151</v>
      </c>
      <c r="E164" s="30"/>
      <c r="F164" s="30"/>
      <c r="G164" s="46">
        <f t="shared" si="21"/>
        <v>0</v>
      </c>
      <c r="H164" s="118">
        <f t="shared" si="22"/>
        <v>0</v>
      </c>
      <c r="I164" s="126"/>
      <c r="K164" s="78"/>
    </row>
    <row r="165" spans="1:11" s="79" customFormat="1" x14ac:dyDescent="0.25">
      <c r="A165" s="181"/>
      <c r="B165" s="184"/>
      <c r="C165" s="31" t="s">
        <v>67</v>
      </c>
      <c r="D165" s="29" t="s">
        <v>151</v>
      </c>
      <c r="E165" s="30"/>
      <c r="F165" s="30"/>
      <c r="G165" s="46">
        <f t="shared" si="21"/>
        <v>0</v>
      </c>
      <c r="H165" s="118">
        <f t="shared" si="22"/>
        <v>0</v>
      </c>
      <c r="I165" s="126"/>
      <c r="K165" s="78"/>
    </row>
    <row r="166" spans="1:11" s="79" customFormat="1" x14ac:dyDescent="0.25">
      <c r="A166" s="182"/>
      <c r="B166" s="185"/>
      <c r="C166" s="31" t="s">
        <v>67</v>
      </c>
      <c r="D166" s="29" t="s">
        <v>151</v>
      </c>
      <c r="E166" s="30"/>
      <c r="F166" s="30"/>
      <c r="G166" s="46">
        <f t="shared" si="21"/>
        <v>0</v>
      </c>
      <c r="H166" s="118">
        <f t="shared" si="22"/>
        <v>0</v>
      </c>
      <c r="I166" s="126"/>
      <c r="K166" s="78"/>
    </row>
    <row r="167" spans="1:11" s="79" customFormat="1" x14ac:dyDescent="0.25">
      <c r="A167" s="180" t="s">
        <v>99</v>
      </c>
      <c r="B167" s="183" t="s">
        <v>61</v>
      </c>
      <c r="C167" s="25" t="s">
        <v>62</v>
      </c>
      <c r="D167" s="26"/>
      <c r="E167" s="27"/>
      <c r="F167" s="27"/>
      <c r="G167" s="45">
        <f>SUM(G168:G173)</f>
        <v>0</v>
      </c>
      <c r="H167" s="116">
        <f>SUM(H168:H173)</f>
        <v>0</v>
      </c>
      <c r="I167" s="126"/>
      <c r="K167" s="78"/>
    </row>
    <row r="168" spans="1:11" s="79" customFormat="1" x14ac:dyDescent="0.25">
      <c r="A168" s="181"/>
      <c r="B168" s="184"/>
      <c r="C168" s="28" t="s">
        <v>63</v>
      </c>
      <c r="D168" s="29" t="s">
        <v>151</v>
      </c>
      <c r="E168" s="30"/>
      <c r="F168" s="30"/>
      <c r="G168" s="46">
        <f t="shared" ref="G168:G173" si="23">ROUND(E168*F168,2)</f>
        <v>0</v>
      </c>
      <c r="H168" s="118">
        <f t="shared" ref="H168:H173" si="24">ROUND(G168*$D$7,2)</f>
        <v>0</v>
      </c>
      <c r="I168" s="126"/>
      <c r="K168" s="78"/>
    </row>
    <row r="169" spans="1:11" s="79" customFormat="1" x14ac:dyDescent="0.25">
      <c r="A169" s="181"/>
      <c r="B169" s="184"/>
      <c r="C169" s="28" t="s">
        <v>64</v>
      </c>
      <c r="D169" s="29" t="s">
        <v>151</v>
      </c>
      <c r="E169" s="30"/>
      <c r="F169" s="30"/>
      <c r="G169" s="46">
        <f t="shared" si="23"/>
        <v>0</v>
      </c>
      <c r="H169" s="118">
        <f t="shared" si="24"/>
        <v>0</v>
      </c>
      <c r="I169" s="126"/>
      <c r="K169" s="78"/>
    </row>
    <row r="170" spans="1:11" s="79" customFormat="1" x14ac:dyDescent="0.25">
      <c r="A170" s="181"/>
      <c r="B170" s="184"/>
      <c r="C170" s="28" t="s">
        <v>65</v>
      </c>
      <c r="D170" s="29" t="s">
        <v>151</v>
      </c>
      <c r="E170" s="30"/>
      <c r="F170" s="30"/>
      <c r="G170" s="46">
        <f t="shared" si="23"/>
        <v>0</v>
      </c>
      <c r="H170" s="118">
        <f t="shared" si="24"/>
        <v>0</v>
      </c>
      <c r="I170" s="126"/>
      <c r="K170" s="78"/>
    </row>
    <row r="171" spans="1:11" s="79" customFormat="1" x14ac:dyDescent="0.25">
      <c r="A171" s="181"/>
      <c r="B171" s="184"/>
      <c r="C171" s="28" t="s">
        <v>66</v>
      </c>
      <c r="D171" s="29" t="s">
        <v>151</v>
      </c>
      <c r="E171" s="30"/>
      <c r="F171" s="30"/>
      <c r="G171" s="46">
        <f t="shared" si="23"/>
        <v>0</v>
      </c>
      <c r="H171" s="118">
        <f t="shared" si="24"/>
        <v>0</v>
      </c>
      <c r="I171" s="126"/>
      <c r="K171" s="78"/>
    </row>
    <row r="172" spans="1:11" s="79" customFormat="1" x14ac:dyDescent="0.25">
      <c r="A172" s="181"/>
      <c r="B172" s="184"/>
      <c r="C172" s="31" t="s">
        <v>67</v>
      </c>
      <c r="D172" s="29" t="s">
        <v>151</v>
      </c>
      <c r="E172" s="30"/>
      <c r="F172" s="30"/>
      <c r="G172" s="46">
        <f t="shared" si="23"/>
        <v>0</v>
      </c>
      <c r="H172" s="118">
        <f t="shared" si="24"/>
        <v>0</v>
      </c>
      <c r="I172" s="126"/>
      <c r="K172" s="78"/>
    </row>
    <row r="173" spans="1:11" s="79" customFormat="1" x14ac:dyDescent="0.25">
      <c r="A173" s="182"/>
      <c r="B173" s="185"/>
      <c r="C173" s="31" t="s">
        <v>67</v>
      </c>
      <c r="D173" s="29" t="s">
        <v>151</v>
      </c>
      <c r="E173" s="30"/>
      <c r="F173" s="30"/>
      <c r="G173" s="46">
        <f t="shared" si="23"/>
        <v>0</v>
      </c>
      <c r="H173" s="118">
        <f t="shared" si="24"/>
        <v>0</v>
      </c>
      <c r="I173" s="126"/>
      <c r="K173" s="78"/>
    </row>
    <row r="174" spans="1:11" s="79" customFormat="1" x14ac:dyDescent="0.25">
      <c r="A174" s="180" t="s">
        <v>100</v>
      </c>
      <c r="B174" s="183" t="s">
        <v>61</v>
      </c>
      <c r="C174" s="25" t="s">
        <v>62</v>
      </c>
      <c r="D174" s="26"/>
      <c r="E174" s="27"/>
      <c r="F174" s="27"/>
      <c r="G174" s="45">
        <f>SUM(G175:G180)</f>
        <v>0</v>
      </c>
      <c r="H174" s="116">
        <f>SUM(H175:H180)</f>
        <v>0</v>
      </c>
      <c r="I174" s="126"/>
      <c r="K174" s="78"/>
    </row>
    <row r="175" spans="1:11" s="79" customFormat="1" x14ac:dyDescent="0.25">
      <c r="A175" s="181"/>
      <c r="B175" s="184"/>
      <c r="C175" s="28" t="s">
        <v>63</v>
      </c>
      <c r="D175" s="29" t="s">
        <v>151</v>
      </c>
      <c r="E175" s="30"/>
      <c r="F175" s="30"/>
      <c r="G175" s="46">
        <f t="shared" ref="G175:G180" si="25">ROUND(E175*F175,2)</f>
        <v>0</v>
      </c>
      <c r="H175" s="118">
        <f t="shared" ref="H175:H180" si="26">ROUND(G175*$D$7,2)</f>
        <v>0</v>
      </c>
      <c r="I175" s="126"/>
      <c r="K175" s="78"/>
    </row>
    <row r="176" spans="1:11" s="79" customFormat="1" x14ac:dyDescent="0.25">
      <c r="A176" s="181"/>
      <c r="B176" s="184"/>
      <c r="C176" s="28" t="s">
        <v>64</v>
      </c>
      <c r="D176" s="29" t="s">
        <v>151</v>
      </c>
      <c r="E176" s="30"/>
      <c r="F176" s="30"/>
      <c r="G176" s="46">
        <f t="shared" si="25"/>
        <v>0</v>
      </c>
      <c r="H176" s="118">
        <f t="shared" si="26"/>
        <v>0</v>
      </c>
      <c r="I176" s="126"/>
      <c r="K176" s="78"/>
    </row>
    <row r="177" spans="1:12" s="79" customFormat="1" x14ac:dyDescent="0.25">
      <c r="A177" s="181"/>
      <c r="B177" s="184"/>
      <c r="C177" s="28" t="s">
        <v>65</v>
      </c>
      <c r="D177" s="29" t="s">
        <v>151</v>
      </c>
      <c r="E177" s="30"/>
      <c r="F177" s="30"/>
      <c r="G177" s="46">
        <f t="shared" si="25"/>
        <v>0</v>
      </c>
      <c r="H177" s="118">
        <f t="shared" si="26"/>
        <v>0</v>
      </c>
      <c r="I177" s="126"/>
      <c r="K177" s="78"/>
    </row>
    <row r="178" spans="1:12" s="79" customFormat="1" x14ac:dyDescent="0.25">
      <c r="A178" s="181"/>
      <c r="B178" s="184"/>
      <c r="C178" s="28" t="s">
        <v>66</v>
      </c>
      <c r="D178" s="29" t="s">
        <v>151</v>
      </c>
      <c r="E178" s="30"/>
      <c r="F178" s="30"/>
      <c r="G178" s="46">
        <f t="shared" si="25"/>
        <v>0</v>
      </c>
      <c r="H178" s="118">
        <f t="shared" si="26"/>
        <v>0</v>
      </c>
      <c r="I178" s="126"/>
      <c r="K178" s="78"/>
    </row>
    <row r="179" spans="1:12" s="79" customFormat="1" x14ac:dyDescent="0.25">
      <c r="A179" s="181"/>
      <c r="B179" s="184"/>
      <c r="C179" s="31" t="s">
        <v>67</v>
      </c>
      <c r="D179" s="29" t="s">
        <v>151</v>
      </c>
      <c r="E179" s="30"/>
      <c r="F179" s="30"/>
      <c r="G179" s="46">
        <f t="shared" si="25"/>
        <v>0</v>
      </c>
      <c r="H179" s="118">
        <f t="shared" si="26"/>
        <v>0</v>
      </c>
      <c r="I179" s="126"/>
      <c r="K179" s="78"/>
    </row>
    <row r="180" spans="1:12" s="79" customFormat="1" x14ac:dyDescent="0.25">
      <c r="A180" s="182"/>
      <c r="B180" s="185"/>
      <c r="C180" s="31" t="s">
        <v>67</v>
      </c>
      <c r="D180" s="29" t="s">
        <v>151</v>
      </c>
      <c r="E180" s="30"/>
      <c r="F180" s="30"/>
      <c r="G180" s="46">
        <f t="shared" si="25"/>
        <v>0</v>
      </c>
      <c r="H180" s="118">
        <f t="shared" si="26"/>
        <v>0</v>
      </c>
      <c r="I180" s="126"/>
      <c r="K180" s="78"/>
    </row>
    <row r="181" spans="1:12" s="79" customFormat="1" x14ac:dyDescent="0.25">
      <c r="A181" s="180" t="s">
        <v>101</v>
      </c>
      <c r="B181" s="183" t="s">
        <v>61</v>
      </c>
      <c r="C181" s="25" t="s">
        <v>62</v>
      </c>
      <c r="D181" s="26"/>
      <c r="E181" s="27"/>
      <c r="F181" s="27"/>
      <c r="G181" s="45">
        <f>SUM(G182:G187)</f>
        <v>0</v>
      </c>
      <c r="H181" s="116">
        <f>SUM(H182:H187)</f>
        <v>0</v>
      </c>
      <c r="I181" s="126"/>
      <c r="K181" s="78"/>
    </row>
    <row r="182" spans="1:12" s="79" customFormat="1" x14ac:dyDescent="0.25">
      <c r="A182" s="181"/>
      <c r="B182" s="184"/>
      <c r="C182" s="28" t="s">
        <v>63</v>
      </c>
      <c r="D182" s="29" t="s">
        <v>151</v>
      </c>
      <c r="E182" s="30"/>
      <c r="F182" s="30"/>
      <c r="G182" s="46">
        <f t="shared" ref="G182:G187" si="27">ROUND(E182*F182,2)</f>
        <v>0</v>
      </c>
      <c r="H182" s="118">
        <f t="shared" ref="H182:H187" si="28">ROUND(G182*$D$7,2)</f>
        <v>0</v>
      </c>
      <c r="I182" s="126"/>
      <c r="K182" s="78"/>
    </row>
    <row r="183" spans="1:12" s="79" customFormat="1" x14ac:dyDescent="0.25">
      <c r="A183" s="181"/>
      <c r="B183" s="184"/>
      <c r="C183" s="28" t="s">
        <v>64</v>
      </c>
      <c r="D183" s="29" t="s">
        <v>151</v>
      </c>
      <c r="E183" s="30"/>
      <c r="F183" s="30"/>
      <c r="G183" s="46">
        <f t="shared" si="27"/>
        <v>0</v>
      </c>
      <c r="H183" s="118">
        <f t="shared" si="28"/>
        <v>0</v>
      </c>
      <c r="I183" s="126"/>
      <c r="K183" s="78"/>
    </row>
    <row r="184" spans="1:12" s="79" customFormat="1" x14ac:dyDescent="0.25">
      <c r="A184" s="181"/>
      <c r="B184" s="184"/>
      <c r="C184" s="28" t="s">
        <v>65</v>
      </c>
      <c r="D184" s="29" t="s">
        <v>151</v>
      </c>
      <c r="E184" s="30"/>
      <c r="F184" s="30"/>
      <c r="G184" s="46">
        <f t="shared" si="27"/>
        <v>0</v>
      </c>
      <c r="H184" s="118">
        <f t="shared" si="28"/>
        <v>0</v>
      </c>
      <c r="I184" s="126"/>
      <c r="K184" s="78"/>
    </row>
    <row r="185" spans="1:12" s="79" customFormat="1" x14ac:dyDescent="0.25">
      <c r="A185" s="181"/>
      <c r="B185" s="184"/>
      <c r="C185" s="28" t="s">
        <v>66</v>
      </c>
      <c r="D185" s="29" t="s">
        <v>151</v>
      </c>
      <c r="E185" s="30"/>
      <c r="F185" s="30"/>
      <c r="G185" s="46">
        <f t="shared" si="27"/>
        <v>0</v>
      </c>
      <c r="H185" s="118">
        <f t="shared" si="28"/>
        <v>0</v>
      </c>
      <c r="I185" s="126"/>
      <c r="K185" s="78"/>
    </row>
    <row r="186" spans="1:12" s="79" customFormat="1" x14ac:dyDescent="0.25">
      <c r="A186" s="181"/>
      <c r="B186" s="184"/>
      <c r="C186" s="31" t="s">
        <v>67</v>
      </c>
      <c r="D186" s="29" t="s">
        <v>151</v>
      </c>
      <c r="E186" s="30"/>
      <c r="F186" s="30"/>
      <c r="G186" s="46">
        <f t="shared" si="27"/>
        <v>0</v>
      </c>
      <c r="H186" s="118">
        <f t="shared" si="28"/>
        <v>0</v>
      </c>
      <c r="I186" s="126"/>
      <c r="K186" s="78"/>
    </row>
    <row r="187" spans="1:12" s="79" customFormat="1" x14ac:dyDescent="0.25">
      <c r="A187" s="182"/>
      <c r="B187" s="185"/>
      <c r="C187" s="31" t="s">
        <v>67</v>
      </c>
      <c r="D187" s="29" t="s">
        <v>151</v>
      </c>
      <c r="E187" s="30"/>
      <c r="F187" s="30"/>
      <c r="G187" s="46">
        <f t="shared" si="27"/>
        <v>0</v>
      </c>
      <c r="H187" s="118">
        <f t="shared" si="28"/>
        <v>0</v>
      </c>
      <c r="I187" s="126"/>
      <c r="K187" s="78"/>
    </row>
    <row r="188" spans="1:12" s="79" customFormat="1" ht="38.25" x14ac:dyDescent="0.25">
      <c r="A188" s="22" t="s">
        <v>51</v>
      </c>
      <c r="B188" s="178" t="s">
        <v>85</v>
      </c>
      <c r="C188" s="178"/>
      <c r="D188" s="178"/>
      <c r="E188" s="178"/>
      <c r="F188" s="179"/>
      <c r="G188" s="8">
        <f>SUM(G189:G193)</f>
        <v>0</v>
      </c>
      <c r="H188" s="8">
        <f>SUM(H189:H193)</f>
        <v>0</v>
      </c>
      <c r="I188" s="84"/>
      <c r="J188" s="82"/>
      <c r="K188" s="87" t="s">
        <v>68</v>
      </c>
      <c r="L188" s="87" t="s">
        <v>177</v>
      </c>
    </row>
    <row r="189" spans="1:12" s="79" customFormat="1" ht="21" customHeight="1" x14ac:dyDescent="0.25">
      <c r="A189" s="18" t="s">
        <v>53</v>
      </c>
      <c r="B189" s="163" t="s">
        <v>69</v>
      </c>
      <c r="C189" s="163"/>
      <c r="D189" s="32" t="s">
        <v>70</v>
      </c>
      <c r="E189" s="88"/>
      <c r="F189" s="90"/>
      <c r="G189" s="89">
        <f>E189*K189*L189/100</f>
        <v>0</v>
      </c>
      <c r="H189" s="40">
        <f>ROUND(G189*$D$7,2)</f>
        <v>0</v>
      </c>
      <c r="I189" s="104"/>
      <c r="J189" s="82"/>
      <c r="K189" s="47"/>
      <c r="L189" s="47"/>
    </row>
    <row r="190" spans="1:12" s="79" customFormat="1" ht="21" customHeight="1" x14ac:dyDescent="0.25">
      <c r="A190" s="18" t="s">
        <v>56</v>
      </c>
      <c r="B190" s="163" t="s">
        <v>69</v>
      </c>
      <c r="C190" s="163"/>
      <c r="D190" s="32" t="s">
        <v>70</v>
      </c>
      <c r="E190" s="88"/>
      <c r="F190" s="91"/>
      <c r="G190" s="89">
        <f>E190*K190*L190/100</f>
        <v>0</v>
      </c>
      <c r="H190" s="40">
        <f t="shared" ref="H190:H193" si="29">ROUND(G190*$D$7,2)</f>
        <v>0</v>
      </c>
      <c r="I190" s="104"/>
      <c r="J190" s="82"/>
      <c r="K190" s="47"/>
      <c r="L190" s="47"/>
    </row>
    <row r="191" spans="1:12" s="79" customFormat="1" ht="21" customHeight="1" x14ac:dyDescent="0.25">
      <c r="A191" s="18" t="s">
        <v>57</v>
      </c>
      <c r="B191" s="163" t="s">
        <v>69</v>
      </c>
      <c r="C191" s="163"/>
      <c r="D191" s="32" t="s">
        <v>70</v>
      </c>
      <c r="E191" s="88"/>
      <c r="F191" s="91"/>
      <c r="G191" s="89">
        <f>E191*K191*L191/100</f>
        <v>0</v>
      </c>
      <c r="H191" s="40">
        <f t="shared" si="29"/>
        <v>0</v>
      </c>
      <c r="I191" s="104"/>
      <c r="J191" s="82"/>
      <c r="K191" s="47"/>
      <c r="L191" s="47"/>
    </row>
    <row r="192" spans="1:12" s="79" customFormat="1" ht="21" customHeight="1" x14ac:dyDescent="0.25">
      <c r="A192" s="18" t="s">
        <v>58</v>
      </c>
      <c r="B192" s="163" t="s">
        <v>69</v>
      </c>
      <c r="C192" s="163"/>
      <c r="D192" s="32" t="s">
        <v>70</v>
      </c>
      <c r="E192" s="88"/>
      <c r="F192" s="91"/>
      <c r="G192" s="89">
        <f>E192*K192*L192/100</f>
        <v>0</v>
      </c>
      <c r="H192" s="40">
        <f t="shared" si="29"/>
        <v>0</v>
      </c>
      <c r="I192" s="104"/>
      <c r="J192" s="82"/>
      <c r="K192" s="47"/>
      <c r="L192" s="47"/>
    </row>
    <row r="193" spans="1:12" s="79" customFormat="1" ht="21" customHeight="1" x14ac:dyDescent="0.25">
      <c r="A193" s="18" t="s">
        <v>59</v>
      </c>
      <c r="B193" s="163" t="s">
        <v>69</v>
      </c>
      <c r="C193" s="163"/>
      <c r="D193" s="32" t="s">
        <v>70</v>
      </c>
      <c r="E193" s="88"/>
      <c r="F193" s="92"/>
      <c r="G193" s="89">
        <f>E193*K193*L193/100</f>
        <v>0</v>
      </c>
      <c r="H193" s="40">
        <f t="shared" si="29"/>
        <v>0</v>
      </c>
      <c r="I193" s="104"/>
      <c r="J193" s="82"/>
      <c r="K193" s="47"/>
      <c r="L193" s="47"/>
    </row>
    <row r="194" spans="1:12" s="79" customFormat="1" x14ac:dyDescent="0.25">
      <c r="A194" s="189" t="s">
        <v>71</v>
      </c>
      <c r="B194" s="189"/>
      <c r="C194" s="189"/>
      <c r="D194" s="189"/>
      <c r="E194" s="189"/>
      <c r="F194" s="190"/>
      <c r="G194" s="41">
        <f>G10+G38</f>
        <v>0</v>
      </c>
      <c r="H194" s="41">
        <f>H10+H38</f>
        <v>0</v>
      </c>
      <c r="I194" s="15"/>
      <c r="J194" s="82"/>
      <c r="K194" s="78"/>
    </row>
  </sheetData>
  <sheetProtection algorithmName="SHA-512" hashValue="t5TV0UrdClxRQlOXCxKQAmtcig83ZYlONW2I9crZcPi4GmMJKDlRSL9MFLuVom11gh39kGCrjSaDE2GksupKQQ==" saltValue="TOB30X8xEbvWYZ+kH5UG/Q==" spinCount="100000" sheet="1" objects="1" scenarios="1"/>
  <mergeCells count="120">
    <mergeCell ref="B192:C192"/>
    <mergeCell ref="B193:C193"/>
    <mergeCell ref="A194:F194"/>
    <mergeCell ref="A181:A187"/>
    <mergeCell ref="B181:B187"/>
    <mergeCell ref="B188:F188"/>
    <mergeCell ref="B189:C189"/>
    <mergeCell ref="B190:C190"/>
    <mergeCell ref="B191:C191"/>
    <mergeCell ref="A160:A166"/>
    <mergeCell ref="B160:B166"/>
    <mergeCell ref="A167:A173"/>
    <mergeCell ref="B167:B173"/>
    <mergeCell ref="A174:A180"/>
    <mergeCell ref="B174:B180"/>
    <mergeCell ref="A139:A145"/>
    <mergeCell ref="B139:B145"/>
    <mergeCell ref="A146:A152"/>
    <mergeCell ref="B146:B152"/>
    <mergeCell ref="A153:A159"/>
    <mergeCell ref="B153:B159"/>
    <mergeCell ref="B117:F117"/>
    <mergeCell ref="A118:A124"/>
    <mergeCell ref="B118:B124"/>
    <mergeCell ref="A125:A131"/>
    <mergeCell ref="B125:B131"/>
    <mergeCell ref="A132:A138"/>
    <mergeCell ref="B132:B138"/>
    <mergeCell ref="A107:A111"/>
    <mergeCell ref="B107:B111"/>
    <mergeCell ref="D107:D111"/>
    <mergeCell ref="A112:A116"/>
    <mergeCell ref="B112:B116"/>
    <mergeCell ref="D112:D116"/>
    <mergeCell ref="A97:A101"/>
    <mergeCell ref="B97:B101"/>
    <mergeCell ref="D97:D101"/>
    <mergeCell ref="A102:A106"/>
    <mergeCell ref="B102:B106"/>
    <mergeCell ref="D102:D106"/>
    <mergeCell ref="A87:A91"/>
    <mergeCell ref="B87:B91"/>
    <mergeCell ref="D87:D91"/>
    <mergeCell ref="A92:A96"/>
    <mergeCell ref="B92:B96"/>
    <mergeCell ref="D92:D96"/>
    <mergeCell ref="A77:A81"/>
    <mergeCell ref="B77:B81"/>
    <mergeCell ref="D77:D81"/>
    <mergeCell ref="A82:A86"/>
    <mergeCell ref="B82:B86"/>
    <mergeCell ref="D82:D86"/>
    <mergeCell ref="B65:C65"/>
    <mergeCell ref="B66:F66"/>
    <mergeCell ref="A67:A71"/>
    <mergeCell ref="B67:B71"/>
    <mergeCell ref="D67:D71"/>
    <mergeCell ref="A72:A76"/>
    <mergeCell ref="B72:B76"/>
    <mergeCell ref="D72:D76"/>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s>
  <dataValidations count="13">
    <dataValidation allowBlank="1" showInputMessage="1" showErrorMessage="1" prompt="Fizinio rodiklio numeris turi sutapti su paraiškoje nurodytu numeriu." sqref="D2"/>
    <dataValidation allowBlank="1" showErrorMessage="1" sqref="G67:G116"/>
    <dataValidation type="list" allowBlank="1" showInputMessage="1" showErrorMessage="1" prompt="pasirinkite finansavimo intensyvumą, vadovaujantis Aprašo 41 p." sqref="D7">
      <formula1>" ,100%,0%,25%,35%,40%,45%,50%,60%,65%,70%,75%,80%"</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allowBlank="1" showInputMessage="1" showErrorMessage="1" prompt="įrašykite, kiek vienetų rodiklio siekiama" sqref="H4"/>
    <dataValidation allowBlank="1" showInputMessage="1" showErrorMessage="1" prompt="pro ratą procentą apsiskaičiuokite ir įrašykite reikšmę" sqref="E189"/>
    <dataValidation allowBlank="1" showInputMessage="1" showErrorMessage="1" prompt="pagrįskite, kaip apskaičuotas pro rata procentas" sqref="I189"/>
    <dataValidation type="list" allowBlank="1" showInputMessage="1" showErrorMessage="1" sqref="M67">
      <formula1>$P$67:$P$69</formula1>
    </dataValidation>
    <dataValidation type="list" allowBlank="1" showInputMessage="1" showErrorMessage="1" sqref="D4">
      <formula1>$M$2:$M$6</formula1>
    </dataValidation>
    <dataValidation type="list" allowBlank="1" showInputMessage="1" showErrorMessage="1" sqref="M11 D51:D65 D40:D49 D33:D37 D27:D31 D12:D25">
      <formula1>$M$11:$M$12</formula1>
    </dataValidation>
    <dataValidation type="list" allowBlank="1" showInputMessage="1" showErrorMessage="1" sqref="D6">
      <formula1>$N$2:$N$37</formula1>
    </dataValidation>
    <dataValidation type="list" allowBlank="1" showInputMessage="1" showErrorMessage="1" sqref="D119:D124 D182:D187 D175:D180 D168:D173 D161:D166 D154:D159 D147:D152 D140:D145 D133:D138 D126:D131">
      <formula1>$M$117:$M$118</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N51"/>
  <sheetViews>
    <sheetView tabSelected="1" topLeftCell="A7" zoomScale="85" zoomScaleNormal="85" workbookViewId="0">
      <selection activeCell="B36" sqref="B36"/>
    </sheetView>
  </sheetViews>
  <sheetFormatPr defaultRowHeight="15" x14ac:dyDescent="0.25"/>
  <cols>
    <col min="1" max="1" width="55.140625" style="58" customWidth="1"/>
    <col min="2" max="2" width="50.7109375" style="58" customWidth="1"/>
    <col min="3" max="3" width="25" style="58" customWidth="1"/>
    <col min="4" max="4" width="14.140625" style="58" customWidth="1"/>
    <col min="5" max="5" width="13.85546875" style="58" customWidth="1"/>
    <col min="6" max="6" width="20.85546875" style="58" customWidth="1"/>
    <col min="7" max="7" width="18.85546875" style="58" customWidth="1"/>
    <col min="8" max="8" width="18.42578125" style="58" customWidth="1"/>
    <col min="9" max="9" width="9.140625" style="58"/>
    <col min="10" max="10" width="0" style="58" hidden="1" customWidth="1"/>
    <col min="11" max="11" width="10" style="58" bestFit="1" customWidth="1"/>
    <col min="12" max="16384" width="9.140625" style="58"/>
  </cols>
  <sheetData>
    <row r="2" spans="1:13" s="55" customFormat="1" x14ac:dyDescent="0.25">
      <c r="A2" s="145" t="s">
        <v>172</v>
      </c>
      <c r="B2" s="145"/>
      <c r="C2" s="145"/>
      <c r="D2" s="145"/>
      <c r="E2" s="145"/>
      <c r="F2" s="145"/>
      <c r="G2" s="145"/>
      <c r="H2" s="145"/>
    </row>
    <row r="3" spans="1:13" s="55" customFormat="1" hidden="1" x14ac:dyDescent="0.25">
      <c r="A3" s="56" t="s">
        <v>162</v>
      </c>
      <c r="B3" s="56" t="s">
        <v>160</v>
      </c>
      <c r="C3" s="56" t="s">
        <v>161</v>
      </c>
      <c r="D3" s="56" t="s">
        <v>163</v>
      </c>
      <c r="E3" s="56" t="s">
        <v>164</v>
      </c>
      <c r="F3" s="56" t="s">
        <v>166</v>
      </c>
      <c r="G3" s="56" t="s">
        <v>165</v>
      </c>
      <c r="K3" s="55" t="s">
        <v>167</v>
      </c>
    </row>
    <row r="4" spans="1:13" hidden="1" x14ac:dyDescent="0.25"/>
    <row r="5" spans="1:13" ht="42" customHeight="1" x14ac:dyDescent="0.25">
      <c r="A5" s="57" t="s">
        <v>157</v>
      </c>
      <c r="B5" s="57" t="s">
        <v>72</v>
      </c>
      <c r="C5" s="57" t="s">
        <v>73</v>
      </c>
      <c r="D5" s="57" t="s">
        <v>74</v>
      </c>
      <c r="E5" s="57" t="s">
        <v>75</v>
      </c>
      <c r="F5" s="57" t="s">
        <v>76</v>
      </c>
      <c r="G5" s="57" t="s">
        <v>13</v>
      </c>
      <c r="H5" s="57" t="s">
        <v>176</v>
      </c>
      <c r="J5" s="59" t="s">
        <v>168</v>
      </c>
    </row>
    <row r="6" spans="1:13" x14ac:dyDescent="0.25">
      <c r="A6" s="115" t="str">
        <f ca="1">IFERROR(INDIRECT("'"&amp;$J6&amp;"'!"&amp;A$3),"")</f>
        <v>1.1. XX</v>
      </c>
      <c r="B6" s="115" t="str">
        <f t="shared" ref="B6:G22" ca="1" si="0">IFERROR(INDIRECT("'"&amp;$J6&amp;"'!"&amp;B$3),"")</f>
        <v>1.1.1.</v>
      </c>
      <c r="C6" s="115" t="str">
        <f t="shared" ca="1" si="0"/>
        <v>XY</v>
      </c>
      <c r="D6" s="51" t="str">
        <f t="shared" ca="1" si="0"/>
        <v>kompl.</v>
      </c>
      <c r="E6" s="51">
        <f ca="1">IFERROR(INDIRECT("'"&amp;$J6&amp;"'!"&amp;E$3),"")</f>
        <v>0</v>
      </c>
      <c r="F6" s="51">
        <f t="shared" ca="1" si="0"/>
        <v>0</v>
      </c>
      <c r="G6" s="51">
        <f t="shared" ca="1" si="0"/>
        <v>0</v>
      </c>
      <c r="H6" s="49" t="str">
        <f ca="1">IFERROR(G6/F6*100,"")</f>
        <v/>
      </c>
      <c r="J6" s="58">
        <v>1</v>
      </c>
      <c r="K6" s="60"/>
    </row>
    <row r="7" spans="1:13" x14ac:dyDescent="0.25">
      <c r="A7" s="115" t="str">
        <f t="shared" ref="A7:G25" ca="1" si="1">IFERROR(INDIRECT("'"&amp;$J7&amp;"'!"&amp;A$3),"")</f>
        <v>1.1. XX</v>
      </c>
      <c r="B7" s="115" t="str">
        <f t="shared" ca="1" si="0"/>
        <v>1.1.1.</v>
      </c>
      <c r="C7" s="115" t="str">
        <f t="shared" ca="1" si="0"/>
        <v>XY</v>
      </c>
      <c r="D7" s="51" t="str">
        <f t="shared" ca="1" si="0"/>
        <v>kompl.</v>
      </c>
      <c r="E7" s="51">
        <f t="shared" ca="1" si="0"/>
        <v>0</v>
      </c>
      <c r="F7" s="51">
        <f t="shared" ca="1" si="0"/>
        <v>0</v>
      </c>
      <c r="G7" s="51">
        <f t="shared" ca="1" si="0"/>
        <v>0</v>
      </c>
      <c r="H7" s="49" t="str">
        <f t="shared" ref="H7:H27" ca="1" si="2">IFERROR(G7/F7*100,"")</f>
        <v/>
      </c>
      <c r="J7" s="58">
        <v>2</v>
      </c>
      <c r="M7" s="61"/>
    </row>
    <row r="8" spans="1:13" x14ac:dyDescent="0.25">
      <c r="A8" s="115" t="str">
        <f t="shared" ca="1" si="1"/>
        <v>1.1. XX</v>
      </c>
      <c r="B8" s="115" t="str">
        <f t="shared" ca="1" si="0"/>
        <v>1.1.1.</v>
      </c>
      <c r="C8" s="115" t="str">
        <f t="shared" ca="1" si="0"/>
        <v>XY</v>
      </c>
      <c r="D8" s="51" t="str">
        <f t="shared" ca="1" si="0"/>
        <v>kompl.</v>
      </c>
      <c r="E8" s="51">
        <f t="shared" ca="1" si="0"/>
        <v>0</v>
      </c>
      <c r="F8" s="51">
        <f t="shared" ca="1" si="0"/>
        <v>0</v>
      </c>
      <c r="G8" s="51">
        <f t="shared" ca="1" si="0"/>
        <v>0</v>
      </c>
      <c r="H8" s="49" t="str">
        <f t="shared" ca="1" si="2"/>
        <v/>
      </c>
      <c r="J8" s="58">
        <v>3</v>
      </c>
    </row>
    <row r="9" spans="1:13" x14ac:dyDescent="0.25">
      <c r="A9" s="115" t="str">
        <f t="shared" ca="1" si="1"/>
        <v>1.1. XX</v>
      </c>
      <c r="B9" s="115" t="str">
        <f t="shared" ca="1" si="0"/>
        <v>1.1.1.</v>
      </c>
      <c r="C9" s="115" t="str">
        <f t="shared" ca="1" si="0"/>
        <v>XY</v>
      </c>
      <c r="D9" s="51" t="str">
        <f t="shared" ca="1" si="0"/>
        <v>kompl.</v>
      </c>
      <c r="E9" s="51">
        <f t="shared" ca="1" si="0"/>
        <v>0</v>
      </c>
      <c r="F9" s="51">
        <f t="shared" ca="1" si="0"/>
        <v>0</v>
      </c>
      <c r="G9" s="51">
        <f t="shared" ca="1" si="0"/>
        <v>0</v>
      </c>
      <c r="H9" s="49" t="str">
        <f t="shared" ca="1" si="2"/>
        <v/>
      </c>
      <c r="J9" s="58">
        <v>4</v>
      </c>
    </row>
    <row r="10" spans="1:13" x14ac:dyDescent="0.25">
      <c r="A10" s="115" t="str">
        <f t="shared" ca="1" si="1"/>
        <v>1.1. XX</v>
      </c>
      <c r="B10" s="115" t="str">
        <f t="shared" ca="1" si="0"/>
        <v>1.1.1.</v>
      </c>
      <c r="C10" s="115" t="str">
        <f t="shared" ca="1" si="0"/>
        <v>XY</v>
      </c>
      <c r="D10" s="51" t="str">
        <f t="shared" ca="1" si="0"/>
        <v>kompl.</v>
      </c>
      <c r="E10" s="51">
        <f t="shared" ca="1" si="0"/>
        <v>0</v>
      </c>
      <c r="F10" s="51">
        <f t="shared" ca="1" si="0"/>
        <v>0</v>
      </c>
      <c r="G10" s="51">
        <f t="shared" ca="1" si="0"/>
        <v>0</v>
      </c>
      <c r="H10" s="49" t="str">
        <f t="shared" ca="1" si="2"/>
        <v/>
      </c>
      <c r="J10" s="58">
        <v>5</v>
      </c>
    </row>
    <row r="11" spans="1:13" x14ac:dyDescent="0.25">
      <c r="A11" s="115" t="str">
        <f t="shared" ca="1" si="1"/>
        <v>1.1. XX</v>
      </c>
      <c r="B11" s="115" t="str">
        <f t="shared" ca="1" si="0"/>
        <v>1.1.1.</v>
      </c>
      <c r="C11" s="115" t="str">
        <f t="shared" ca="1" si="0"/>
        <v>XY</v>
      </c>
      <c r="D11" s="51" t="str">
        <f t="shared" ca="1" si="0"/>
        <v>kompl.</v>
      </c>
      <c r="E11" s="51">
        <f t="shared" ca="1" si="0"/>
        <v>0</v>
      </c>
      <c r="F11" s="51">
        <f t="shared" ca="1" si="0"/>
        <v>0</v>
      </c>
      <c r="G11" s="51">
        <f t="shared" ca="1" si="0"/>
        <v>0</v>
      </c>
      <c r="H11" s="49" t="str">
        <f t="shared" ca="1" si="2"/>
        <v/>
      </c>
      <c r="J11" s="58">
        <v>6</v>
      </c>
    </row>
    <row r="12" spans="1:13" x14ac:dyDescent="0.25">
      <c r="A12" s="115" t="str">
        <f t="shared" ca="1" si="1"/>
        <v>1.1. XX</v>
      </c>
      <c r="B12" s="115" t="str">
        <f t="shared" ca="1" si="0"/>
        <v>1.1.1.</v>
      </c>
      <c r="C12" s="115" t="str">
        <f t="shared" ca="1" si="0"/>
        <v>XY</v>
      </c>
      <c r="D12" s="51" t="str">
        <f t="shared" ca="1" si="0"/>
        <v>kompl.</v>
      </c>
      <c r="E12" s="51">
        <f t="shared" ca="1" si="0"/>
        <v>0</v>
      </c>
      <c r="F12" s="51">
        <f t="shared" ca="1" si="0"/>
        <v>0</v>
      </c>
      <c r="G12" s="51">
        <f t="shared" ca="1" si="0"/>
        <v>0</v>
      </c>
      <c r="H12" s="49" t="str">
        <f t="shared" ca="1" si="2"/>
        <v/>
      </c>
      <c r="J12" s="58">
        <v>7</v>
      </c>
    </row>
    <row r="13" spans="1:13" x14ac:dyDescent="0.25">
      <c r="A13" s="115" t="str">
        <f t="shared" ca="1" si="1"/>
        <v>1.1. XX</v>
      </c>
      <c r="B13" s="115" t="str">
        <f t="shared" ca="1" si="0"/>
        <v>1.1.1.</v>
      </c>
      <c r="C13" s="115" t="str">
        <f t="shared" ca="1" si="0"/>
        <v>XY</v>
      </c>
      <c r="D13" s="51" t="str">
        <f t="shared" ca="1" si="0"/>
        <v>kompl.</v>
      </c>
      <c r="E13" s="51">
        <f t="shared" ca="1" si="0"/>
        <v>0</v>
      </c>
      <c r="F13" s="51">
        <f t="shared" ca="1" si="0"/>
        <v>0</v>
      </c>
      <c r="G13" s="51">
        <f t="shared" ca="1" si="0"/>
        <v>0</v>
      </c>
      <c r="H13" s="49" t="str">
        <f t="shared" ca="1" si="2"/>
        <v/>
      </c>
      <c r="J13" s="58">
        <v>8</v>
      </c>
    </row>
    <row r="14" spans="1:13" x14ac:dyDescent="0.25">
      <c r="A14" s="115" t="str">
        <f t="shared" ca="1" si="1"/>
        <v>1.1. XX</v>
      </c>
      <c r="B14" s="115" t="str">
        <f t="shared" ca="1" si="0"/>
        <v>1.1.1.</v>
      </c>
      <c r="C14" s="115" t="str">
        <f t="shared" ca="1" si="0"/>
        <v>XY</v>
      </c>
      <c r="D14" s="51" t="str">
        <f t="shared" ca="1" si="0"/>
        <v>kompl.</v>
      </c>
      <c r="E14" s="51">
        <f t="shared" ca="1" si="0"/>
        <v>0</v>
      </c>
      <c r="F14" s="51">
        <f t="shared" ca="1" si="0"/>
        <v>0</v>
      </c>
      <c r="G14" s="51">
        <f t="shared" ca="1" si="0"/>
        <v>0</v>
      </c>
      <c r="H14" s="49" t="str">
        <f t="shared" ca="1" si="2"/>
        <v/>
      </c>
      <c r="J14" s="58">
        <v>9</v>
      </c>
    </row>
    <row r="15" spans="1:13" x14ac:dyDescent="0.25">
      <c r="A15" s="115" t="str">
        <f t="shared" ca="1" si="1"/>
        <v>1.1. XX</v>
      </c>
      <c r="B15" s="115" t="str">
        <f t="shared" ca="1" si="0"/>
        <v>1.1.1.</v>
      </c>
      <c r="C15" s="115" t="str">
        <f t="shared" ca="1" si="0"/>
        <v>XY</v>
      </c>
      <c r="D15" s="51" t="str">
        <f t="shared" ca="1" si="0"/>
        <v>kompl.</v>
      </c>
      <c r="E15" s="51">
        <f t="shared" ca="1" si="0"/>
        <v>0</v>
      </c>
      <c r="F15" s="51">
        <f t="shared" ca="1" si="0"/>
        <v>0</v>
      </c>
      <c r="G15" s="51">
        <f t="shared" ca="1" si="0"/>
        <v>0</v>
      </c>
      <c r="H15" s="49" t="str">
        <f t="shared" ca="1" si="2"/>
        <v/>
      </c>
      <c r="J15" s="58">
        <v>10</v>
      </c>
    </row>
    <row r="16" spans="1:13" x14ac:dyDescent="0.25">
      <c r="A16" s="115" t="str">
        <f t="shared" ca="1" si="1"/>
        <v>1.1. XX</v>
      </c>
      <c r="B16" s="115" t="str">
        <f t="shared" ca="1" si="0"/>
        <v>1.1.1.</v>
      </c>
      <c r="C16" s="115" t="str">
        <f t="shared" ca="1" si="0"/>
        <v>XY</v>
      </c>
      <c r="D16" s="51" t="str">
        <f t="shared" ca="1" si="0"/>
        <v>kompl.</v>
      </c>
      <c r="E16" s="51">
        <f t="shared" ca="1" si="0"/>
        <v>0</v>
      </c>
      <c r="F16" s="51">
        <f t="shared" ca="1" si="0"/>
        <v>0</v>
      </c>
      <c r="G16" s="51">
        <f t="shared" ca="1" si="0"/>
        <v>0</v>
      </c>
      <c r="H16" s="49" t="str">
        <f t="shared" ca="1" si="2"/>
        <v/>
      </c>
      <c r="J16" s="58">
        <v>11</v>
      </c>
    </row>
    <row r="17" spans="1:14" x14ac:dyDescent="0.25">
      <c r="A17" s="115" t="str">
        <f t="shared" ca="1" si="1"/>
        <v>1.1. XX</v>
      </c>
      <c r="B17" s="115" t="str">
        <f t="shared" ca="1" si="0"/>
        <v>1.1.1.</v>
      </c>
      <c r="C17" s="115" t="str">
        <f t="shared" ca="1" si="0"/>
        <v>XY</v>
      </c>
      <c r="D17" s="51" t="str">
        <f t="shared" ca="1" si="0"/>
        <v>kompl.</v>
      </c>
      <c r="E17" s="51">
        <f t="shared" ca="1" si="0"/>
        <v>0</v>
      </c>
      <c r="F17" s="51">
        <f t="shared" ca="1" si="0"/>
        <v>0</v>
      </c>
      <c r="G17" s="51">
        <f t="shared" ca="1" si="0"/>
        <v>0</v>
      </c>
      <c r="H17" s="49" t="str">
        <f t="shared" ca="1" si="2"/>
        <v/>
      </c>
      <c r="J17" s="58">
        <v>12</v>
      </c>
    </row>
    <row r="18" spans="1:14" x14ac:dyDescent="0.25">
      <c r="A18" s="115" t="str">
        <f t="shared" ca="1" si="1"/>
        <v>1.1. XX</v>
      </c>
      <c r="B18" s="115" t="str">
        <f t="shared" ca="1" si="0"/>
        <v>1.1.1.</v>
      </c>
      <c r="C18" s="115" t="str">
        <f t="shared" ca="1" si="0"/>
        <v>XY</v>
      </c>
      <c r="D18" s="51" t="str">
        <f t="shared" ca="1" si="0"/>
        <v>kompl.</v>
      </c>
      <c r="E18" s="51">
        <f t="shared" ca="1" si="0"/>
        <v>0</v>
      </c>
      <c r="F18" s="51">
        <f t="shared" ca="1" si="0"/>
        <v>0</v>
      </c>
      <c r="G18" s="51">
        <f t="shared" ca="1" si="0"/>
        <v>0</v>
      </c>
      <c r="H18" s="49" t="str">
        <f t="shared" ca="1" si="2"/>
        <v/>
      </c>
      <c r="J18" s="58">
        <v>13</v>
      </c>
    </row>
    <row r="19" spans="1:14" x14ac:dyDescent="0.25">
      <c r="A19" s="115" t="str">
        <f t="shared" ca="1" si="1"/>
        <v>1.1. XX</v>
      </c>
      <c r="B19" s="115" t="str">
        <f t="shared" ca="1" si="0"/>
        <v>1.1.1.</v>
      </c>
      <c r="C19" s="115" t="str">
        <f t="shared" ca="1" si="0"/>
        <v>XY</v>
      </c>
      <c r="D19" s="51" t="str">
        <f t="shared" ca="1" si="0"/>
        <v>kompl.</v>
      </c>
      <c r="E19" s="51">
        <f t="shared" ca="1" si="0"/>
        <v>0</v>
      </c>
      <c r="F19" s="51">
        <f t="shared" ca="1" si="0"/>
        <v>0</v>
      </c>
      <c r="G19" s="51">
        <f t="shared" ca="1" si="0"/>
        <v>0</v>
      </c>
      <c r="H19" s="49" t="str">
        <f t="shared" ca="1" si="2"/>
        <v/>
      </c>
      <c r="J19" s="58">
        <v>14</v>
      </c>
    </row>
    <row r="20" spans="1:14" x14ac:dyDescent="0.25">
      <c r="A20" s="115" t="str">
        <f t="shared" ca="1" si="1"/>
        <v>1.1. XX</v>
      </c>
      <c r="B20" s="115" t="str">
        <f t="shared" ca="1" si="0"/>
        <v>1.1.1.</v>
      </c>
      <c r="C20" s="115" t="str">
        <f t="shared" ca="1" si="0"/>
        <v>XY</v>
      </c>
      <c r="D20" s="51" t="str">
        <f t="shared" ca="1" si="0"/>
        <v>kompl.</v>
      </c>
      <c r="E20" s="51">
        <f t="shared" ca="1" si="0"/>
        <v>0</v>
      </c>
      <c r="F20" s="51">
        <f t="shared" ca="1" si="0"/>
        <v>0</v>
      </c>
      <c r="G20" s="51">
        <f t="shared" ca="1" si="0"/>
        <v>0</v>
      </c>
      <c r="H20" s="49" t="str">
        <f t="shared" ca="1" si="2"/>
        <v/>
      </c>
      <c r="J20" s="58">
        <v>15</v>
      </c>
    </row>
    <row r="21" spans="1:14" ht="15.75" customHeight="1" x14ac:dyDescent="0.25">
      <c r="A21" s="115" t="str">
        <f t="shared" ca="1" si="1"/>
        <v>1.1. XX</v>
      </c>
      <c r="B21" s="115" t="str">
        <f t="shared" ca="1" si="0"/>
        <v>1.1.1.</v>
      </c>
      <c r="C21" s="115" t="str">
        <f t="shared" ca="1" si="0"/>
        <v>XY</v>
      </c>
      <c r="D21" s="51" t="str">
        <f t="shared" ca="1" si="0"/>
        <v>kompl.</v>
      </c>
      <c r="E21" s="51">
        <f t="shared" ca="1" si="0"/>
        <v>0</v>
      </c>
      <c r="F21" s="51">
        <f t="shared" ca="1" si="0"/>
        <v>0</v>
      </c>
      <c r="G21" s="51">
        <f t="shared" ca="1" si="0"/>
        <v>0</v>
      </c>
      <c r="H21" s="49" t="str">
        <f t="shared" ref="H21:H22" ca="1" si="3">IFERROR(G21/F21*100,"")</f>
        <v/>
      </c>
      <c r="J21" s="58">
        <v>16</v>
      </c>
    </row>
    <row r="22" spans="1:14" x14ac:dyDescent="0.25">
      <c r="A22" s="115" t="str">
        <f t="shared" ca="1" si="1"/>
        <v>1.1. XX</v>
      </c>
      <c r="B22" s="115" t="str">
        <f t="shared" ca="1" si="0"/>
        <v>1.1.1.</v>
      </c>
      <c r="C22" s="115" t="str">
        <f t="shared" ca="1" si="0"/>
        <v>XY</v>
      </c>
      <c r="D22" s="51" t="str">
        <f t="shared" ca="1" si="0"/>
        <v>kompl.</v>
      </c>
      <c r="E22" s="51">
        <f t="shared" ca="1" si="0"/>
        <v>0</v>
      </c>
      <c r="F22" s="51">
        <f t="shared" ca="1" si="0"/>
        <v>0</v>
      </c>
      <c r="G22" s="51">
        <f t="shared" ca="1" si="0"/>
        <v>0</v>
      </c>
      <c r="H22" s="49" t="str">
        <f t="shared" ca="1" si="3"/>
        <v/>
      </c>
      <c r="J22" s="58">
        <v>17</v>
      </c>
    </row>
    <row r="23" spans="1:14" x14ac:dyDescent="0.25">
      <c r="A23" s="115" t="str">
        <f t="shared" ca="1" si="1"/>
        <v>1.1. XX</v>
      </c>
      <c r="B23" s="115" t="str">
        <f t="shared" ca="1" si="1"/>
        <v>1.1.1.</v>
      </c>
      <c r="C23" s="115" t="str">
        <f t="shared" ca="1" si="1"/>
        <v>XY</v>
      </c>
      <c r="D23" s="51" t="str">
        <f t="shared" ca="1" si="1"/>
        <v>kompl.</v>
      </c>
      <c r="E23" s="51">
        <f t="shared" ca="1" si="1"/>
        <v>0</v>
      </c>
      <c r="F23" s="51">
        <f t="shared" ca="1" si="1"/>
        <v>0</v>
      </c>
      <c r="G23" s="51">
        <f t="shared" ca="1" si="1"/>
        <v>0</v>
      </c>
      <c r="H23" s="49" t="str">
        <f t="shared" ca="1" si="2"/>
        <v/>
      </c>
      <c r="J23" s="58">
        <v>18</v>
      </c>
    </row>
    <row r="24" spans="1:14" x14ac:dyDescent="0.25">
      <c r="A24" s="115" t="str">
        <f t="shared" ca="1" si="1"/>
        <v>1.1. XX</v>
      </c>
      <c r="B24" s="115" t="str">
        <f t="shared" ca="1" si="1"/>
        <v>1.1.1.</v>
      </c>
      <c r="C24" s="115" t="str">
        <f t="shared" ca="1" si="1"/>
        <v>XY</v>
      </c>
      <c r="D24" s="51" t="str">
        <f t="shared" ca="1" si="1"/>
        <v>kompl.</v>
      </c>
      <c r="E24" s="51">
        <f t="shared" ca="1" si="1"/>
        <v>0</v>
      </c>
      <c r="F24" s="51">
        <f t="shared" ca="1" si="1"/>
        <v>0</v>
      </c>
      <c r="G24" s="51">
        <f t="shared" ca="1" si="1"/>
        <v>0</v>
      </c>
      <c r="H24" s="49" t="str">
        <f t="shared" ca="1" si="2"/>
        <v/>
      </c>
      <c r="J24" s="58">
        <v>19</v>
      </c>
    </row>
    <row r="25" spans="1:14" x14ac:dyDescent="0.25">
      <c r="A25" s="115" t="str">
        <f t="shared" ca="1" si="1"/>
        <v>1.1. XX</v>
      </c>
      <c r="B25" s="115" t="str">
        <f t="shared" ca="1" si="1"/>
        <v>1.1.1.</v>
      </c>
      <c r="C25" s="115" t="str">
        <f t="shared" ca="1" si="1"/>
        <v>XY</v>
      </c>
      <c r="D25" s="51" t="str">
        <f t="shared" ca="1" si="1"/>
        <v>kompl.</v>
      </c>
      <c r="E25" s="51">
        <f t="shared" ca="1" si="1"/>
        <v>0</v>
      </c>
      <c r="F25" s="51">
        <f t="shared" ca="1" si="1"/>
        <v>0</v>
      </c>
      <c r="G25" s="51">
        <f t="shared" ca="1" si="1"/>
        <v>0</v>
      </c>
      <c r="H25" s="49" t="str">
        <f t="shared" ca="1" si="2"/>
        <v/>
      </c>
      <c r="J25" s="58">
        <v>20</v>
      </c>
    </row>
    <row r="26" spans="1:14" hidden="1" x14ac:dyDescent="0.25">
      <c r="A26" s="38"/>
      <c r="B26" s="50"/>
      <c r="C26" s="38"/>
      <c r="D26" s="50"/>
      <c r="E26" s="38"/>
      <c r="F26" s="51"/>
      <c r="G26" s="51"/>
      <c r="H26" s="49" t="str">
        <f t="shared" si="2"/>
        <v/>
      </c>
      <c r="J26" s="58">
        <v>21</v>
      </c>
    </row>
    <row r="27" spans="1:14" x14ac:dyDescent="0.25">
      <c r="A27" s="52"/>
      <c r="B27" s="53"/>
      <c r="C27" s="52"/>
      <c r="D27" s="53"/>
      <c r="E27" s="52"/>
      <c r="F27" s="51"/>
      <c r="G27" s="51"/>
      <c r="H27" s="49" t="str">
        <f t="shared" si="2"/>
        <v/>
      </c>
    </row>
    <row r="28" spans="1:14" x14ac:dyDescent="0.25">
      <c r="A28" s="52"/>
      <c r="B28" s="52"/>
      <c r="C28" s="52"/>
      <c r="D28" s="152" t="s">
        <v>79</v>
      </c>
      <c r="E28" s="152"/>
      <c r="F28" s="62">
        <f ca="1">SUM(F6:F27)</f>
        <v>0</v>
      </c>
      <c r="G28" s="63">
        <f ca="1">SUM(G6:G27)</f>
        <v>0</v>
      </c>
      <c r="H28" s="138" t="str">
        <f ca="1">IFERROR(G28/F28*100,"")</f>
        <v/>
      </c>
    </row>
    <row r="29" spans="1:14" ht="15" customHeight="1" x14ac:dyDescent="0.25">
      <c r="A29" s="146" t="s">
        <v>171</v>
      </c>
      <c r="B29" s="146"/>
      <c r="C29" s="146"/>
      <c r="D29" s="146"/>
      <c r="E29" s="146"/>
      <c r="F29" s="146"/>
      <c r="G29" s="146"/>
      <c r="H29" s="146"/>
      <c r="I29" s="64"/>
      <c r="J29" s="64"/>
      <c r="K29" s="64"/>
      <c r="L29" s="64"/>
      <c r="M29" s="64"/>
      <c r="N29" s="64"/>
    </row>
    <row r="30" spans="1:14" ht="15" customHeight="1" x14ac:dyDescent="0.25">
      <c r="A30" s="147"/>
      <c r="B30" s="147"/>
      <c r="C30" s="147"/>
      <c r="D30" s="147"/>
      <c r="E30" s="147"/>
      <c r="F30" s="147"/>
      <c r="G30" s="147"/>
      <c r="H30" s="147"/>
      <c r="I30" s="64"/>
      <c r="J30" s="64"/>
      <c r="K30" s="64"/>
      <c r="L30" s="64"/>
      <c r="M30" s="64"/>
      <c r="N30" s="64"/>
    </row>
    <row r="31" spans="1:14" ht="40.5" customHeight="1" x14ac:dyDescent="0.25">
      <c r="A31" s="65" t="s">
        <v>133</v>
      </c>
      <c r="B31" s="65" t="s">
        <v>15</v>
      </c>
      <c r="C31" s="65" t="s">
        <v>76</v>
      </c>
      <c r="D31" s="65" t="s">
        <v>13</v>
      </c>
    </row>
    <row r="32" spans="1:14" ht="16.5" customHeight="1" x14ac:dyDescent="0.25">
      <c r="A32" s="66" t="s">
        <v>102</v>
      </c>
      <c r="B32" s="67" t="s">
        <v>124</v>
      </c>
      <c r="C32" s="102">
        <f>SUM('1:20'!G11)</f>
        <v>0</v>
      </c>
      <c r="D32" s="102">
        <f>SUM('1:20'!H11)</f>
        <v>0</v>
      </c>
    </row>
    <row r="33" spans="1:12" ht="16.5" customHeight="1" x14ac:dyDescent="0.25">
      <c r="A33" s="66" t="s">
        <v>103</v>
      </c>
      <c r="B33" s="68" t="s">
        <v>125</v>
      </c>
      <c r="C33" s="102">
        <f>SUM('1:20'!G32)</f>
        <v>0</v>
      </c>
      <c r="D33" s="102">
        <f>SUM('1:20'!H32)</f>
        <v>0</v>
      </c>
    </row>
    <row r="34" spans="1:12" ht="16.5" customHeight="1" x14ac:dyDescent="0.25">
      <c r="A34" s="69" t="s">
        <v>77</v>
      </c>
      <c r="B34" s="70" t="s">
        <v>78</v>
      </c>
      <c r="C34" s="102">
        <f>SUM('1:20'!G38)</f>
        <v>0</v>
      </c>
      <c r="D34" s="102">
        <f>SUM('1:20'!H38)</f>
        <v>0</v>
      </c>
    </row>
    <row r="35" spans="1:12" ht="16.5" customHeight="1" x14ac:dyDescent="0.25">
      <c r="A35" s="71" t="s">
        <v>17</v>
      </c>
      <c r="B35" s="72" t="s">
        <v>126</v>
      </c>
      <c r="C35" s="102">
        <f>SUM('1:20'!G39)</f>
        <v>0</v>
      </c>
      <c r="D35" s="102">
        <f>SUM('1:20'!H39)</f>
        <v>0</v>
      </c>
    </row>
    <row r="36" spans="1:12" ht="31.5" customHeight="1" x14ac:dyDescent="0.25">
      <c r="A36" s="71" t="s">
        <v>28</v>
      </c>
      <c r="B36" s="72" t="s">
        <v>191</v>
      </c>
      <c r="C36" s="102">
        <f>SUM('1:20'!G50)</f>
        <v>0</v>
      </c>
      <c r="D36" s="102">
        <f>SUM('1:20'!H50)</f>
        <v>0</v>
      </c>
    </row>
    <row r="37" spans="1:12" ht="16.5" customHeight="1" x14ac:dyDescent="0.25">
      <c r="A37" s="71" t="s">
        <v>39</v>
      </c>
      <c r="B37" s="72" t="s">
        <v>127</v>
      </c>
      <c r="C37" s="102">
        <f>SUM('1:20'!G66)</f>
        <v>0</v>
      </c>
      <c r="D37" s="102">
        <f>SUM('1:20'!H66)</f>
        <v>0</v>
      </c>
    </row>
    <row r="38" spans="1:12" ht="16.5" customHeight="1" x14ac:dyDescent="0.25">
      <c r="A38" s="71" t="s">
        <v>50</v>
      </c>
      <c r="B38" s="72" t="s">
        <v>60</v>
      </c>
      <c r="C38" s="102">
        <f>SUM('1:20'!G117)</f>
        <v>0</v>
      </c>
      <c r="D38" s="102">
        <f>SUM('1:20'!H117)</f>
        <v>0</v>
      </c>
    </row>
    <row r="39" spans="1:12" ht="16.5" customHeight="1" x14ac:dyDescent="0.25">
      <c r="A39" s="71" t="s">
        <v>51</v>
      </c>
      <c r="B39" s="72" t="s">
        <v>128</v>
      </c>
      <c r="C39" s="102">
        <f>SUM('1:20'!G188)</f>
        <v>0</v>
      </c>
      <c r="D39" s="102">
        <f>SUM('1:20'!H188)</f>
        <v>0</v>
      </c>
    </row>
    <row r="40" spans="1:12" ht="26.25" customHeight="1" x14ac:dyDescent="0.25">
      <c r="A40" s="69" t="s">
        <v>80</v>
      </c>
      <c r="B40" s="70" t="s">
        <v>81</v>
      </c>
      <c r="C40" s="139"/>
      <c r="D40" s="102" t="str">
        <f ca="1">+IFERROR(C40*H28/100,"")</f>
        <v/>
      </c>
      <c r="F40" s="75" t="str">
        <f ca="1">IFERROR(C40*100/F28,"")</f>
        <v/>
      </c>
      <c r="G40" s="76"/>
      <c r="H40" s="76"/>
      <c r="I40" s="76"/>
      <c r="J40" s="76"/>
      <c r="K40" s="76"/>
      <c r="L40" s="76"/>
    </row>
    <row r="41" spans="1:12" ht="16.5" customHeight="1" x14ac:dyDescent="0.25">
      <c r="A41" s="153" t="s">
        <v>79</v>
      </c>
      <c r="B41" s="153"/>
      <c r="C41" s="102">
        <f>SUM(C32:C34,C40)</f>
        <v>0</v>
      </c>
      <c r="D41" s="102">
        <f ca="1">SUM(D32:D34,D40)</f>
        <v>0</v>
      </c>
      <c r="F41" s="76"/>
      <c r="G41" s="76"/>
      <c r="H41" s="76"/>
      <c r="I41" s="76"/>
      <c r="J41" s="76"/>
      <c r="K41" s="76"/>
      <c r="L41" s="76"/>
    </row>
    <row r="42" spans="1:12" hidden="1" x14ac:dyDescent="0.25">
      <c r="F42" s="76"/>
      <c r="G42" s="76"/>
      <c r="H42" s="76"/>
      <c r="I42" s="76"/>
      <c r="J42" s="76"/>
      <c r="K42" s="76"/>
      <c r="L42" s="76"/>
    </row>
    <row r="43" spans="1:12" x14ac:dyDescent="0.25">
      <c r="F43" s="76"/>
      <c r="G43" s="76"/>
      <c r="H43" s="76"/>
      <c r="I43" s="76"/>
      <c r="J43" s="76"/>
      <c r="K43" s="76"/>
      <c r="L43" s="76"/>
    </row>
    <row r="44" spans="1:12" x14ac:dyDescent="0.25">
      <c r="A44" s="149" t="str">
        <f ca="1">IF(D41&lt;50000,"DĖMESIO! Patikrinkite, ar prašoma finansavimo suma nėra mažesnė už 300.000,00 Eur",IF(D41&gt;3000000,"DĖMESIO! Patikrinkite, ar prašoma finansavimo suma nėra mažesnė už 300.000,00 Eur"," "))</f>
        <v>DĖMESIO! Patikrinkite, ar prašoma finansavimo suma nėra mažesnė už 300.000,00 Eur</v>
      </c>
      <c r="B44" s="149"/>
      <c r="C44" s="149"/>
      <c r="D44" s="149"/>
      <c r="F44" s="76"/>
      <c r="G44" s="76"/>
      <c r="H44" s="76"/>
      <c r="I44" s="76"/>
      <c r="J44" s="76"/>
      <c r="K44" s="76"/>
      <c r="L44" s="76"/>
    </row>
    <row r="45" spans="1:12" x14ac:dyDescent="0.25">
      <c r="F45" s="76"/>
      <c r="G45" s="76"/>
      <c r="H45" s="76"/>
      <c r="I45" s="76"/>
      <c r="J45" s="76"/>
      <c r="K45" s="76"/>
      <c r="L45" s="76"/>
    </row>
    <row r="46" spans="1:12" hidden="1" x14ac:dyDescent="0.25">
      <c r="F46" s="76"/>
      <c r="G46" s="76"/>
      <c r="H46" s="76"/>
      <c r="I46" s="76"/>
      <c r="J46" s="76"/>
      <c r="K46" s="76"/>
      <c r="L46" s="76"/>
    </row>
    <row r="47" spans="1:12" x14ac:dyDescent="0.25">
      <c r="A47" s="150" t="s">
        <v>134</v>
      </c>
      <c r="B47" s="151"/>
      <c r="C47" s="73">
        <f>C32</f>
        <v>0</v>
      </c>
      <c r="D47" s="134">
        <f>IFERROR(100*C47/$C$41,0)</f>
        <v>0</v>
      </c>
      <c r="F47" s="148" t="s">
        <v>173</v>
      </c>
      <c r="G47" s="148"/>
      <c r="H47" s="76"/>
      <c r="I47" s="76"/>
      <c r="J47" s="76"/>
      <c r="K47" s="76"/>
      <c r="L47" s="76"/>
    </row>
    <row r="48" spans="1:12" x14ac:dyDescent="0.25">
      <c r="A48" s="150" t="s">
        <v>135</v>
      </c>
      <c r="B48" s="151"/>
      <c r="C48" s="74">
        <f>SUM(C33,C36)</f>
        <v>0</v>
      </c>
      <c r="D48" s="134">
        <f t="shared" ref="D48:D49" si="4">IFERROR(100*C48/$C$41,0)</f>
        <v>0</v>
      </c>
      <c r="F48" s="148" t="s">
        <v>174</v>
      </c>
      <c r="G48" s="148"/>
      <c r="H48" s="76"/>
      <c r="I48" s="76"/>
      <c r="J48" s="76"/>
      <c r="K48" s="76"/>
      <c r="L48" s="76"/>
    </row>
    <row r="49" spans="1:12" x14ac:dyDescent="0.25">
      <c r="A49" s="150" t="s">
        <v>136</v>
      </c>
      <c r="B49" s="151"/>
      <c r="C49" s="74">
        <f>C38</f>
        <v>0</v>
      </c>
      <c r="D49" s="134">
        <f t="shared" si="4"/>
        <v>0</v>
      </c>
      <c r="F49" s="148" t="s">
        <v>175</v>
      </c>
      <c r="G49" s="148"/>
      <c r="H49" s="76"/>
      <c r="I49" s="76"/>
      <c r="J49" s="76"/>
      <c r="K49" s="76"/>
      <c r="L49" s="76"/>
    </row>
    <row r="50" spans="1:12" x14ac:dyDescent="0.25">
      <c r="F50" s="76"/>
      <c r="G50" s="76"/>
      <c r="H50" s="76"/>
      <c r="I50" s="76"/>
      <c r="J50" s="76"/>
      <c r="K50" s="76"/>
      <c r="L50" s="76"/>
    </row>
    <row r="51" spans="1:12" x14ac:dyDescent="0.25">
      <c r="F51" s="76"/>
      <c r="G51" s="76"/>
      <c r="H51" s="76"/>
      <c r="I51" s="76"/>
      <c r="J51" s="76"/>
      <c r="K51" s="76"/>
      <c r="L51" s="76"/>
    </row>
  </sheetData>
  <sheetProtection algorithmName="SHA-512" hashValue="zjevNPokIHrMO537Mo2JE59HBXx942eHlkEwvrIYZdsTb+3tlpih6NuYuoQa/pq1YwmSBQDgSJX/ZjqPYPPuQQ==" saltValue="m3qgK/DsQWScAIU0j/Iikg==" spinCount="100000" sheet="1" objects="1" scenarios="1"/>
  <mergeCells count="11">
    <mergeCell ref="A2:H2"/>
    <mergeCell ref="A29:H30"/>
    <mergeCell ref="F47:G47"/>
    <mergeCell ref="F48:G48"/>
    <mergeCell ref="F49:G49"/>
    <mergeCell ref="A44:D44"/>
    <mergeCell ref="A47:B47"/>
    <mergeCell ref="A48:B48"/>
    <mergeCell ref="A49:B49"/>
    <mergeCell ref="D28:E28"/>
    <mergeCell ref="A41:B41"/>
  </mergeCells>
  <conditionalFormatting sqref="C47">
    <cfRule type="expression" dxfId="2" priority="3">
      <formula>$D$47&gt;20</formula>
    </cfRule>
  </conditionalFormatting>
  <conditionalFormatting sqref="C48">
    <cfRule type="expression" dxfId="1" priority="2">
      <formula>$D$48&gt;25</formula>
    </cfRule>
  </conditionalFormatting>
  <conditionalFormatting sqref="C49">
    <cfRule type="expression" dxfId="0" priority="1">
      <formula>$D$49&gt;10</formula>
    </cfRule>
  </conditionalFormatting>
  <dataValidations xWindow="332" yWindow="454" count="1">
    <dataValidation allowBlank="1" showInputMessage="1" showErrorMessage="1" prompt=" reikšmę apsiskaičiuoti ir įrašyti, vadovaujantis su PAFT 10 priedo 4 lentele" sqref="C40"/>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4"/>
  <sheetViews>
    <sheetView topLeftCell="B25" zoomScale="90" zoomScaleNormal="90" workbookViewId="0">
      <selection activeCell="B50" sqref="B50:F50"/>
    </sheetView>
  </sheetViews>
  <sheetFormatPr defaultRowHeight="15" x14ac:dyDescent="0.25"/>
  <cols>
    <col min="1" max="1" width="8.7109375" style="37" customWidth="1"/>
    <col min="2" max="2" width="28.7109375" style="37" customWidth="1"/>
    <col min="3" max="3" width="34.28515625" style="37" customWidth="1"/>
    <col min="4" max="4" width="8.7109375" style="37" customWidth="1"/>
    <col min="5" max="5" width="15.28515625" style="37" customWidth="1"/>
    <col min="6" max="6" width="11" style="37" customWidth="1"/>
    <col min="7" max="7" width="20.140625" style="122" customWidth="1"/>
    <col min="8" max="8" width="21" style="122" customWidth="1"/>
    <col min="9" max="9" width="26.5703125" style="37" customWidth="1"/>
    <col min="10" max="10" width="8.7109375" style="79" customWidth="1"/>
    <col min="11" max="11" width="17.28515625" style="79" customWidth="1"/>
    <col min="12" max="12" width="18.140625" style="79" hidden="1" customWidth="1"/>
    <col min="13" max="13" width="9.85546875" style="79" hidden="1" customWidth="1"/>
    <col min="14" max="14" width="3" style="37" hidden="1" customWidth="1"/>
    <col min="15" max="15" width="12.7109375" style="37" hidden="1" customWidth="1"/>
    <col min="16" max="17" width="9.140625" style="37" hidden="1" customWidth="1"/>
    <col min="18" max="16384" width="9.140625" style="37"/>
  </cols>
  <sheetData>
    <row r="1" spans="1:15" ht="39" customHeight="1" x14ac:dyDescent="0.25">
      <c r="A1" s="107"/>
      <c r="B1" s="107"/>
      <c r="C1" s="107" t="s">
        <v>157</v>
      </c>
      <c r="D1" s="154" t="s">
        <v>180</v>
      </c>
      <c r="E1" s="154"/>
      <c r="F1" s="154"/>
      <c r="G1" s="154"/>
      <c r="H1" s="154"/>
      <c r="I1" s="154"/>
      <c r="J1" s="77"/>
      <c r="K1" s="78"/>
    </row>
    <row r="2" spans="1:15" x14ac:dyDescent="0.25">
      <c r="A2" s="107"/>
      <c r="B2" s="107"/>
      <c r="C2" s="107" t="s">
        <v>1</v>
      </c>
      <c r="D2" s="7" t="s">
        <v>149</v>
      </c>
      <c r="E2" s="9"/>
      <c r="F2" s="9"/>
      <c r="G2" s="119"/>
      <c r="H2" s="119"/>
      <c r="I2" s="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107"/>
      <c r="B4" s="107"/>
      <c r="C4" s="107" t="s">
        <v>3</v>
      </c>
      <c r="D4" s="34" t="s">
        <v>150</v>
      </c>
      <c r="E4" s="34"/>
      <c r="F4" s="35" t="s">
        <v>4</v>
      </c>
      <c r="G4" s="123"/>
      <c r="H4" s="99"/>
      <c r="I4" s="9"/>
      <c r="J4" s="80"/>
      <c r="K4" s="78"/>
      <c r="M4" s="79" t="s">
        <v>150</v>
      </c>
      <c r="N4" s="37">
        <v>3</v>
      </c>
    </row>
    <row r="5" spans="1:15" x14ac:dyDescent="0.25">
      <c r="A5" s="164" t="s">
        <v>5</v>
      </c>
      <c r="B5" s="164"/>
      <c r="C5" s="164"/>
      <c r="D5" s="36"/>
      <c r="E5" s="36"/>
      <c r="F5" s="36"/>
      <c r="G5" s="99"/>
      <c r="H5" s="99"/>
      <c r="I5" s="33"/>
      <c r="J5" s="80"/>
      <c r="K5" s="78"/>
      <c r="M5" s="79" t="s">
        <v>156</v>
      </c>
      <c r="N5" s="37">
        <v>4</v>
      </c>
    </row>
    <row r="6" spans="1:15" ht="18" customHeight="1" x14ac:dyDescent="0.25">
      <c r="A6" s="107"/>
      <c r="B6" s="107"/>
      <c r="C6" s="107" t="s">
        <v>179</v>
      </c>
      <c r="D6" s="85">
        <v>12</v>
      </c>
      <c r="E6" s="86"/>
      <c r="F6" s="9"/>
      <c r="G6" s="119"/>
      <c r="H6" s="119"/>
      <c r="I6" s="9"/>
      <c r="J6" s="80"/>
      <c r="K6" s="78"/>
      <c r="M6" s="79" t="s">
        <v>155</v>
      </c>
      <c r="N6" s="37">
        <v>5</v>
      </c>
    </row>
    <row r="7" spans="1:15" x14ac:dyDescent="0.25">
      <c r="A7" s="107"/>
      <c r="B7" s="107"/>
      <c r="C7" s="107" t="s">
        <v>6</v>
      </c>
      <c r="D7" s="48">
        <v>0.5</v>
      </c>
      <c r="E7" s="9"/>
      <c r="F7" s="9"/>
      <c r="H7" s="120"/>
      <c r="I7" s="9"/>
      <c r="J7" s="80"/>
      <c r="K7" s="78"/>
      <c r="N7" s="37">
        <v>6</v>
      </c>
    </row>
    <row r="8" spans="1:15" x14ac:dyDescent="0.25">
      <c r="A8" s="10"/>
      <c r="B8" s="10"/>
      <c r="C8" s="10"/>
      <c r="D8" s="10"/>
      <c r="E8" s="10"/>
      <c r="F8" s="10"/>
      <c r="G8" s="121"/>
      <c r="H8" s="121"/>
      <c r="I8" s="10"/>
      <c r="J8" s="78"/>
      <c r="K8" s="78"/>
      <c r="N8" s="37">
        <v>7</v>
      </c>
    </row>
    <row r="9" spans="1:15" ht="38.25" x14ac:dyDescent="0.25">
      <c r="A9" s="108" t="s">
        <v>7</v>
      </c>
      <c r="B9" s="162" t="s">
        <v>8</v>
      </c>
      <c r="C9" s="162"/>
      <c r="D9" s="108" t="s">
        <v>9</v>
      </c>
      <c r="E9" s="108" t="s">
        <v>10</v>
      </c>
      <c r="F9" s="10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5"/>
      <c r="J10" s="82"/>
      <c r="K10" s="78"/>
      <c r="N10" s="37">
        <v>9</v>
      </c>
    </row>
    <row r="11" spans="1:15" x14ac:dyDescent="0.25">
      <c r="A11" s="22" t="s">
        <v>102</v>
      </c>
      <c r="B11" s="159" t="s">
        <v>83</v>
      </c>
      <c r="C11" s="160"/>
      <c r="D11" s="161"/>
      <c r="E11" s="106"/>
      <c r="F11" s="106"/>
      <c r="G11" s="42">
        <f>SUM(G12:G31)</f>
        <v>0</v>
      </c>
      <c r="H11" s="42">
        <f>SUM(H12:H31)</f>
        <v>0</v>
      </c>
      <c r="I11" s="84"/>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04"/>
      <c r="J12" s="82"/>
      <c r="K12" s="78"/>
      <c r="M12" s="79" t="s">
        <v>150</v>
      </c>
      <c r="N12" s="37">
        <v>11</v>
      </c>
    </row>
    <row r="13" spans="1:15" x14ac:dyDescent="0.25">
      <c r="A13" s="18" t="s">
        <v>105</v>
      </c>
      <c r="B13" s="163" t="s">
        <v>15</v>
      </c>
      <c r="C13" s="163"/>
      <c r="D13" s="19"/>
      <c r="E13" s="20"/>
      <c r="F13" s="39"/>
      <c r="G13" s="40">
        <f t="shared" si="0"/>
        <v>0</v>
      </c>
      <c r="H13" s="40">
        <f t="shared" si="1"/>
        <v>0</v>
      </c>
      <c r="I13" s="104"/>
      <c r="J13" s="82"/>
      <c r="K13" s="78"/>
      <c r="N13" s="37">
        <v>12</v>
      </c>
    </row>
    <row r="14" spans="1:15" x14ac:dyDescent="0.25">
      <c r="A14" s="18" t="s">
        <v>106</v>
      </c>
      <c r="B14" s="163" t="s">
        <v>15</v>
      </c>
      <c r="C14" s="163"/>
      <c r="D14" s="19"/>
      <c r="E14" s="20"/>
      <c r="F14" s="39"/>
      <c r="G14" s="40">
        <f t="shared" si="0"/>
        <v>0</v>
      </c>
      <c r="H14" s="40">
        <f t="shared" si="1"/>
        <v>0</v>
      </c>
      <c r="I14" s="104"/>
      <c r="J14" s="82"/>
      <c r="K14" s="78"/>
      <c r="N14" s="37">
        <v>13</v>
      </c>
    </row>
    <row r="15" spans="1:15" x14ac:dyDescent="0.25">
      <c r="A15" s="18" t="s">
        <v>107</v>
      </c>
      <c r="B15" s="163" t="s">
        <v>15</v>
      </c>
      <c r="C15" s="163"/>
      <c r="D15" s="19"/>
      <c r="E15" s="20"/>
      <c r="F15" s="39"/>
      <c r="G15" s="40">
        <f t="shared" si="0"/>
        <v>0</v>
      </c>
      <c r="H15" s="40">
        <f t="shared" si="1"/>
        <v>0</v>
      </c>
      <c r="I15" s="104"/>
      <c r="J15" s="82"/>
      <c r="K15" s="78"/>
      <c r="N15" s="37">
        <v>14</v>
      </c>
    </row>
    <row r="16" spans="1:15" x14ac:dyDescent="0.25">
      <c r="A16" s="18" t="s">
        <v>108</v>
      </c>
      <c r="B16" s="163" t="s">
        <v>15</v>
      </c>
      <c r="C16" s="163"/>
      <c r="D16" s="19"/>
      <c r="E16" s="20"/>
      <c r="F16" s="39"/>
      <c r="G16" s="40">
        <f t="shared" si="0"/>
        <v>0</v>
      </c>
      <c r="H16" s="40">
        <f t="shared" si="1"/>
        <v>0</v>
      </c>
      <c r="I16" s="104"/>
      <c r="J16" s="82"/>
      <c r="K16" s="78"/>
      <c r="N16" s="37">
        <v>15</v>
      </c>
    </row>
    <row r="17" spans="1:14" s="79" customFormat="1" x14ac:dyDescent="0.25">
      <c r="A17" s="18" t="s">
        <v>109</v>
      </c>
      <c r="B17" s="163" t="s">
        <v>15</v>
      </c>
      <c r="C17" s="163"/>
      <c r="D17" s="19"/>
      <c r="E17" s="20"/>
      <c r="F17" s="39"/>
      <c r="G17" s="40">
        <f t="shared" si="0"/>
        <v>0</v>
      </c>
      <c r="H17" s="40">
        <f t="shared" si="1"/>
        <v>0</v>
      </c>
      <c r="I17" s="104"/>
      <c r="J17" s="82"/>
      <c r="K17" s="78"/>
      <c r="N17" s="37">
        <v>16</v>
      </c>
    </row>
    <row r="18" spans="1:14" s="79" customFormat="1" x14ac:dyDescent="0.25">
      <c r="A18" s="18" t="s">
        <v>110</v>
      </c>
      <c r="B18" s="163" t="s">
        <v>15</v>
      </c>
      <c r="C18" s="163"/>
      <c r="D18" s="19"/>
      <c r="E18" s="20"/>
      <c r="F18" s="39"/>
      <c r="G18" s="40">
        <f t="shared" si="0"/>
        <v>0</v>
      </c>
      <c r="H18" s="40">
        <f t="shared" si="1"/>
        <v>0</v>
      </c>
      <c r="I18" s="104"/>
      <c r="J18" s="82"/>
      <c r="K18" s="78"/>
      <c r="N18" s="37">
        <v>17</v>
      </c>
    </row>
    <row r="19" spans="1:14" s="79" customFormat="1" x14ac:dyDescent="0.25">
      <c r="A19" s="18" t="s">
        <v>111</v>
      </c>
      <c r="B19" s="163" t="s">
        <v>15</v>
      </c>
      <c r="C19" s="163"/>
      <c r="D19" s="19"/>
      <c r="E19" s="20"/>
      <c r="F19" s="39"/>
      <c r="G19" s="40">
        <f t="shared" si="0"/>
        <v>0</v>
      </c>
      <c r="H19" s="40">
        <f t="shared" si="1"/>
        <v>0</v>
      </c>
      <c r="I19" s="104"/>
      <c r="J19" s="82"/>
      <c r="K19" s="78"/>
      <c r="N19" s="37">
        <v>18</v>
      </c>
    </row>
    <row r="20" spans="1:14" s="79" customFormat="1" x14ac:dyDescent="0.25">
      <c r="A20" s="18" t="s">
        <v>112</v>
      </c>
      <c r="B20" s="163" t="s">
        <v>15</v>
      </c>
      <c r="C20" s="163"/>
      <c r="D20" s="19"/>
      <c r="E20" s="20"/>
      <c r="F20" s="39"/>
      <c r="G20" s="40">
        <f t="shared" si="0"/>
        <v>0</v>
      </c>
      <c r="H20" s="40">
        <f t="shared" si="1"/>
        <v>0</v>
      </c>
      <c r="I20" s="104"/>
      <c r="J20" s="82"/>
      <c r="K20" s="78"/>
      <c r="N20" s="37">
        <v>19</v>
      </c>
    </row>
    <row r="21" spans="1:14" s="79" customFormat="1" x14ac:dyDescent="0.25">
      <c r="A21" s="18" t="s">
        <v>113</v>
      </c>
      <c r="B21" s="163" t="s">
        <v>15</v>
      </c>
      <c r="C21" s="163"/>
      <c r="D21" s="19"/>
      <c r="E21" s="20"/>
      <c r="F21" s="39"/>
      <c r="G21" s="40">
        <f t="shared" si="0"/>
        <v>0</v>
      </c>
      <c r="H21" s="40">
        <f t="shared" si="1"/>
        <v>0</v>
      </c>
      <c r="I21" s="104"/>
      <c r="J21" s="82"/>
      <c r="K21" s="78"/>
      <c r="N21" s="37">
        <v>20</v>
      </c>
    </row>
    <row r="22" spans="1:14" s="79" customFormat="1" x14ac:dyDescent="0.25">
      <c r="A22" s="18" t="s">
        <v>114</v>
      </c>
      <c r="B22" s="163" t="s">
        <v>15</v>
      </c>
      <c r="C22" s="163"/>
      <c r="D22" s="19"/>
      <c r="E22" s="20"/>
      <c r="F22" s="39"/>
      <c r="G22" s="40">
        <f t="shared" si="0"/>
        <v>0</v>
      </c>
      <c r="H22" s="40">
        <f t="shared" si="1"/>
        <v>0</v>
      </c>
      <c r="I22" s="104"/>
      <c r="J22" s="82"/>
      <c r="K22" s="78"/>
      <c r="N22" s="37">
        <v>21</v>
      </c>
    </row>
    <row r="23" spans="1:14" s="79" customFormat="1" x14ac:dyDescent="0.25">
      <c r="A23" s="18" t="s">
        <v>115</v>
      </c>
      <c r="B23" s="163" t="s">
        <v>15</v>
      </c>
      <c r="C23" s="163"/>
      <c r="D23" s="19"/>
      <c r="E23" s="20"/>
      <c r="F23" s="39"/>
      <c r="G23" s="40">
        <f t="shared" si="0"/>
        <v>0</v>
      </c>
      <c r="H23" s="40">
        <f t="shared" si="1"/>
        <v>0</v>
      </c>
      <c r="I23" s="104"/>
      <c r="J23" s="82"/>
      <c r="K23" s="78"/>
      <c r="N23" s="37">
        <v>22</v>
      </c>
    </row>
    <row r="24" spans="1:14" s="79" customFormat="1" x14ac:dyDescent="0.25">
      <c r="A24" s="18" t="s">
        <v>116</v>
      </c>
      <c r="B24" s="163" t="s">
        <v>15</v>
      </c>
      <c r="C24" s="163"/>
      <c r="D24" s="19"/>
      <c r="E24" s="20"/>
      <c r="F24" s="39"/>
      <c r="G24" s="40">
        <f t="shared" si="0"/>
        <v>0</v>
      </c>
      <c r="H24" s="40">
        <f t="shared" si="1"/>
        <v>0</v>
      </c>
      <c r="I24" s="104"/>
      <c r="J24" s="82"/>
      <c r="K24" s="78"/>
      <c r="N24" s="37">
        <v>23</v>
      </c>
    </row>
    <row r="25" spans="1:14" s="79" customFormat="1" x14ac:dyDescent="0.25">
      <c r="A25" s="18" t="s">
        <v>117</v>
      </c>
      <c r="B25" s="163" t="s">
        <v>15</v>
      </c>
      <c r="C25" s="163"/>
      <c r="D25" s="19"/>
      <c r="E25" s="20"/>
      <c r="F25" s="39"/>
      <c r="G25" s="40">
        <f t="shared" si="0"/>
        <v>0</v>
      </c>
      <c r="H25" s="40">
        <f t="shared" si="1"/>
        <v>0</v>
      </c>
      <c r="I25" s="104"/>
      <c r="J25" s="82"/>
      <c r="K25" s="78"/>
      <c r="N25" s="37">
        <v>24</v>
      </c>
    </row>
    <row r="26" spans="1:14" s="79" customFormat="1" x14ac:dyDescent="0.25">
      <c r="A26" s="18"/>
      <c r="B26" s="191" t="s">
        <v>152</v>
      </c>
      <c r="C26" s="191"/>
      <c r="D26" s="21"/>
      <c r="E26" s="20"/>
      <c r="F26" s="39"/>
      <c r="G26" s="40">
        <f t="shared" si="0"/>
        <v>0</v>
      </c>
      <c r="H26" s="40">
        <f t="shared" si="1"/>
        <v>0</v>
      </c>
      <c r="I26" s="104"/>
      <c r="J26" s="82"/>
      <c r="K26" s="78"/>
      <c r="N26" s="37">
        <v>25</v>
      </c>
    </row>
    <row r="27" spans="1:14" s="79" customFormat="1" x14ac:dyDescent="0.25">
      <c r="A27" s="18" t="s">
        <v>118</v>
      </c>
      <c r="B27" s="163" t="s">
        <v>15</v>
      </c>
      <c r="C27" s="163"/>
      <c r="D27" s="19"/>
      <c r="E27" s="20"/>
      <c r="F27" s="39"/>
      <c r="G27" s="40">
        <f t="shared" si="0"/>
        <v>0</v>
      </c>
      <c r="H27" s="40">
        <f t="shared" si="1"/>
        <v>0</v>
      </c>
      <c r="I27" s="104"/>
      <c r="J27" s="82"/>
      <c r="K27" s="78"/>
      <c r="N27" s="37">
        <v>26</v>
      </c>
    </row>
    <row r="28" spans="1:14" s="79" customFormat="1" x14ac:dyDescent="0.25">
      <c r="A28" s="18" t="s">
        <v>119</v>
      </c>
      <c r="B28" s="163" t="s">
        <v>15</v>
      </c>
      <c r="C28" s="163"/>
      <c r="D28" s="19"/>
      <c r="E28" s="20"/>
      <c r="F28" s="39"/>
      <c r="G28" s="40">
        <f t="shared" si="0"/>
        <v>0</v>
      </c>
      <c r="H28" s="40">
        <f t="shared" si="1"/>
        <v>0</v>
      </c>
      <c r="I28" s="104"/>
      <c r="J28" s="82"/>
      <c r="K28" s="78"/>
      <c r="N28" s="37">
        <v>27</v>
      </c>
    </row>
    <row r="29" spans="1:14" s="79" customFormat="1" x14ac:dyDescent="0.25">
      <c r="A29" s="18" t="s">
        <v>129</v>
      </c>
      <c r="B29" s="163" t="s">
        <v>15</v>
      </c>
      <c r="C29" s="163"/>
      <c r="D29" s="19"/>
      <c r="E29" s="20"/>
      <c r="F29" s="39"/>
      <c r="G29" s="40">
        <f t="shared" si="0"/>
        <v>0</v>
      </c>
      <c r="H29" s="40">
        <f t="shared" si="1"/>
        <v>0</v>
      </c>
      <c r="I29" s="104"/>
      <c r="J29" s="82"/>
      <c r="K29" s="78"/>
      <c r="N29" s="37">
        <v>28</v>
      </c>
    </row>
    <row r="30" spans="1:14" s="79" customFormat="1" x14ac:dyDescent="0.25">
      <c r="A30" s="18" t="s">
        <v>130</v>
      </c>
      <c r="B30" s="163" t="s">
        <v>15</v>
      </c>
      <c r="C30" s="163"/>
      <c r="D30" s="19"/>
      <c r="E30" s="20"/>
      <c r="F30" s="39"/>
      <c r="G30" s="40">
        <f t="shared" si="0"/>
        <v>0</v>
      </c>
      <c r="H30" s="40">
        <f t="shared" si="1"/>
        <v>0</v>
      </c>
      <c r="I30" s="104"/>
      <c r="J30" s="82"/>
      <c r="K30" s="78"/>
      <c r="N30" s="37">
        <v>29</v>
      </c>
    </row>
    <row r="31" spans="1:14" s="79" customFormat="1" x14ac:dyDescent="0.25">
      <c r="A31" s="18" t="s">
        <v>131</v>
      </c>
      <c r="B31" s="163" t="s">
        <v>15</v>
      </c>
      <c r="C31" s="163"/>
      <c r="D31" s="19"/>
      <c r="E31" s="20"/>
      <c r="F31" s="39"/>
      <c r="G31" s="40">
        <f t="shared" si="0"/>
        <v>0</v>
      </c>
      <c r="H31" s="40">
        <f t="shared" si="1"/>
        <v>0</v>
      </c>
      <c r="I31" s="104"/>
      <c r="J31" s="82"/>
      <c r="K31" s="78"/>
      <c r="N31" s="37">
        <v>30</v>
      </c>
    </row>
    <row r="32" spans="1:14" s="79" customFormat="1" ht="29.25" customHeight="1" x14ac:dyDescent="0.25">
      <c r="A32" s="22" t="s">
        <v>103</v>
      </c>
      <c r="B32" s="159" t="s">
        <v>84</v>
      </c>
      <c r="C32" s="160"/>
      <c r="D32" s="161"/>
      <c r="E32" s="110"/>
      <c r="F32" s="110"/>
      <c r="G32" s="42">
        <f>SUM(G33:G37)</f>
        <v>0</v>
      </c>
      <c r="H32" s="42">
        <f>SUM(H33:H37)</f>
        <v>0</v>
      </c>
      <c r="I32" s="84"/>
      <c r="J32" s="82"/>
      <c r="K32" s="78"/>
      <c r="N32" s="37">
        <v>31</v>
      </c>
    </row>
    <row r="33" spans="1:14" s="79" customFormat="1" x14ac:dyDescent="0.25">
      <c r="A33" s="18" t="s">
        <v>120</v>
      </c>
      <c r="B33" s="163" t="s">
        <v>15</v>
      </c>
      <c r="C33" s="163"/>
      <c r="D33" s="19"/>
      <c r="E33" s="20"/>
      <c r="F33" s="20"/>
      <c r="G33" s="40">
        <f t="shared" si="0"/>
        <v>0</v>
      </c>
      <c r="H33" s="40">
        <f t="shared" si="1"/>
        <v>0</v>
      </c>
      <c r="I33" s="104"/>
      <c r="J33" s="82"/>
      <c r="K33" s="78"/>
      <c r="N33" s="37">
        <v>32</v>
      </c>
    </row>
    <row r="34" spans="1:14" s="79" customFormat="1" x14ac:dyDescent="0.25">
      <c r="A34" s="18" t="s">
        <v>121</v>
      </c>
      <c r="B34" s="163" t="s">
        <v>15</v>
      </c>
      <c r="C34" s="163"/>
      <c r="D34" s="19"/>
      <c r="E34" s="20"/>
      <c r="F34" s="20"/>
      <c r="G34" s="40">
        <f t="shared" si="0"/>
        <v>0</v>
      </c>
      <c r="H34" s="40">
        <f t="shared" si="1"/>
        <v>0</v>
      </c>
      <c r="I34" s="104"/>
      <c r="J34" s="82"/>
      <c r="K34" s="78"/>
      <c r="N34" s="37">
        <v>33</v>
      </c>
    </row>
    <row r="35" spans="1:14" s="79" customFormat="1" x14ac:dyDescent="0.25">
      <c r="A35" s="18" t="s">
        <v>122</v>
      </c>
      <c r="B35" s="163" t="s">
        <v>15</v>
      </c>
      <c r="C35" s="163"/>
      <c r="D35" s="19"/>
      <c r="E35" s="20"/>
      <c r="F35" s="20"/>
      <c r="G35" s="40">
        <f t="shared" si="0"/>
        <v>0</v>
      </c>
      <c r="H35" s="40">
        <f t="shared" si="1"/>
        <v>0</v>
      </c>
      <c r="I35" s="104"/>
      <c r="J35" s="82"/>
      <c r="K35" s="78"/>
      <c r="N35" s="37">
        <v>34</v>
      </c>
    </row>
    <row r="36" spans="1:14" s="79" customFormat="1" ht="15.75" customHeight="1" x14ac:dyDescent="0.25">
      <c r="A36" s="18" t="s">
        <v>123</v>
      </c>
      <c r="B36" s="163" t="s">
        <v>15</v>
      </c>
      <c r="C36" s="163"/>
      <c r="D36" s="19"/>
      <c r="E36" s="20"/>
      <c r="F36" s="20"/>
      <c r="G36" s="40">
        <f t="shared" si="0"/>
        <v>0</v>
      </c>
      <c r="H36" s="40">
        <f t="shared" si="1"/>
        <v>0</v>
      </c>
      <c r="I36" s="104"/>
      <c r="J36" s="82"/>
      <c r="K36" s="78"/>
      <c r="N36" s="37">
        <v>35</v>
      </c>
    </row>
    <row r="37" spans="1:14" s="79" customFormat="1" ht="15.75" customHeight="1" x14ac:dyDescent="0.25">
      <c r="A37" s="18" t="s">
        <v>132</v>
      </c>
      <c r="B37" s="163" t="s">
        <v>15</v>
      </c>
      <c r="C37" s="163"/>
      <c r="D37" s="19"/>
      <c r="E37" s="20"/>
      <c r="F37" s="20"/>
      <c r="G37" s="40">
        <f t="shared" si="0"/>
        <v>0</v>
      </c>
      <c r="H37" s="40">
        <f t="shared" si="1"/>
        <v>0</v>
      </c>
      <c r="I37" s="104"/>
      <c r="J37" s="82"/>
      <c r="K37" s="78"/>
      <c r="N37" s="37">
        <v>36</v>
      </c>
    </row>
    <row r="38" spans="1:14" s="79" customFormat="1" x14ac:dyDescent="0.25">
      <c r="A38" s="14">
        <v>5</v>
      </c>
      <c r="B38" s="165" t="s">
        <v>16</v>
      </c>
      <c r="C38" s="165"/>
      <c r="D38" s="165"/>
      <c r="E38" s="165"/>
      <c r="F38" s="165"/>
      <c r="G38" s="41">
        <f>G39+G50+G66+G117+G188</f>
        <v>0</v>
      </c>
      <c r="H38" s="41">
        <f>H39+H50+H66+H117+H188</f>
        <v>0</v>
      </c>
      <c r="I38" s="15"/>
      <c r="J38" s="82"/>
      <c r="K38" s="78"/>
    </row>
    <row r="39" spans="1:14" s="79" customFormat="1" ht="50.25" customHeight="1" x14ac:dyDescent="0.25">
      <c r="A39" s="22" t="s">
        <v>17</v>
      </c>
      <c r="B39" s="159" t="s">
        <v>86</v>
      </c>
      <c r="C39" s="160"/>
      <c r="D39" s="160"/>
      <c r="E39" s="160"/>
      <c r="F39" s="161"/>
      <c r="G39" s="42">
        <f>SUM(G40:G49)</f>
        <v>0</v>
      </c>
      <c r="H39" s="42">
        <f>SUM(H40:H49)</f>
        <v>0</v>
      </c>
      <c r="I39" s="23"/>
      <c r="J39" s="83"/>
      <c r="K39" s="78"/>
    </row>
    <row r="40" spans="1:14" s="79" customFormat="1" x14ac:dyDescent="0.25">
      <c r="A40" s="18" t="s">
        <v>18</v>
      </c>
      <c r="B40" s="163" t="s">
        <v>15</v>
      </c>
      <c r="C40" s="163"/>
      <c r="D40" s="19"/>
      <c r="E40" s="20"/>
      <c r="F40" s="20"/>
      <c r="G40" s="40">
        <f t="shared" ref="G40:G49" si="2">ROUND(E40*F40,2)</f>
        <v>0</v>
      </c>
      <c r="H40" s="40">
        <f t="shared" si="1"/>
        <v>0</v>
      </c>
      <c r="I40" s="104"/>
      <c r="J40" s="82"/>
      <c r="K40" s="78"/>
    </row>
    <row r="41" spans="1:14" s="79" customFormat="1" ht="15" customHeight="1" x14ac:dyDescent="0.25">
      <c r="A41" s="18" t="s">
        <v>19</v>
      </c>
      <c r="B41" s="163" t="s">
        <v>15</v>
      </c>
      <c r="C41" s="163"/>
      <c r="D41" s="19"/>
      <c r="E41" s="20"/>
      <c r="F41" s="20"/>
      <c r="G41" s="40">
        <f t="shared" si="2"/>
        <v>0</v>
      </c>
      <c r="H41" s="40">
        <f t="shared" si="1"/>
        <v>0</v>
      </c>
      <c r="I41" s="104"/>
      <c r="J41" s="82"/>
      <c r="K41" s="78"/>
    </row>
    <row r="42" spans="1:14" s="79" customFormat="1" ht="15" customHeight="1" x14ac:dyDescent="0.25">
      <c r="A42" s="18" t="s">
        <v>20</v>
      </c>
      <c r="B42" s="163" t="s">
        <v>15</v>
      </c>
      <c r="C42" s="163"/>
      <c r="D42" s="19"/>
      <c r="E42" s="20"/>
      <c r="F42" s="20"/>
      <c r="G42" s="40">
        <f t="shared" si="2"/>
        <v>0</v>
      </c>
      <c r="H42" s="40">
        <f t="shared" si="1"/>
        <v>0</v>
      </c>
      <c r="I42" s="104"/>
      <c r="J42" s="82"/>
      <c r="K42" s="78"/>
    </row>
    <row r="43" spans="1:14" s="79" customFormat="1" ht="15" customHeight="1" x14ac:dyDescent="0.25">
      <c r="A43" s="18" t="s">
        <v>21</v>
      </c>
      <c r="B43" s="163" t="s">
        <v>15</v>
      </c>
      <c r="C43" s="163"/>
      <c r="D43" s="19"/>
      <c r="E43" s="20"/>
      <c r="F43" s="20"/>
      <c r="G43" s="40">
        <f t="shared" si="2"/>
        <v>0</v>
      </c>
      <c r="H43" s="40">
        <f t="shared" si="1"/>
        <v>0</v>
      </c>
      <c r="I43" s="104"/>
      <c r="J43" s="82"/>
      <c r="K43" s="78"/>
    </row>
    <row r="44" spans="1:14" s="79" customFormat="1" ht="15" customHeight="1" x14ac:dyDescent="0.25">
      <c r="A44" s="18" t="s">
        <v>22</v>
      </c>
      <c r="B44" s="163" t="s">
        <v>15</v>
      </c>
      <c r="C44" s="163"/>
      <c r="D44" s="19"/>
      <c r="E44" s="20"/>
      <c r="F44" s="20"/>
      <c r="G44" s="40">
        <f t="shared" si="2"/>
        <v>0</v>
      </c>
      <c r="H44" s="40">
        <f t="shared" si="1"/>
        <v>0</v>
      </c>
      <c r="I44" s="104"/>
      <c r="J44" s="82"/>
      <c r="K44" s="78"/>
    </row>
    <row r="45" spans="1:14" s="79" customFormat="1" ht="15" customHeight="1" x14ac:dyDescent="0.25">
      <c r="A45" s="18" t="s">
        <v>23</v>
      </c>
      <c r="B45" s="163" t="s">
        <v>15</v>
      </c>
      <c r="C45" s="163"/>
      <c r="D45" s="19"/>
      <c r="E45" s="20"/>
      <c r="F45" s="20"/>
      <c r="G45" s="40">
        <f t="shared" si="2"/>
        <v>0</v>
      </c>
      <c r="H45" s="40">
        <f t="shared" si="1"/>
        <v>0</v>
      </c>
      <c r="I45" s="104"/>
      <c r="J45" s="82"/>
      <c r="K45" s="78"/>
    </row>
    <row r="46" spans="1:14" s="79" customFormat="1" ht="15" customHeight="1" x14ac:dyDescent="0.25">
      <c r="A46" s="18" t="s">
        <v>24</v>
      </c>
      <c r="B46" s="163" t="s">
        <v>15</v>
      </c>
      <c r="C46" s="163"/>
      <c r="D46" s="19"/>
      <c r="E46" s="20"/>
      <c r="F46" s="20"/>
      <c r="G46" s="40">
        <f t="shared" si="2"/>
        <v>0</v>
      </c>
      <c r="H46" s="40">
        <f t="shared" si="1"/>
        <v>0</v>
      </c>
      <c r="I46" s="104"/>
      <c r="J46" s="82"/>
      <c r="K46" s="78"/>
    </row>
    <row r="47" spans="1:14" s="79" customFormat="1" ht="15" customHeight="1" x14ac:dyDescent="0.25">
      <c r="A47" s="18" t="s">
        <v>25</v>
      </c>
      <c r="B47" s="163" t="s">
        <v>15</v>
      </c>
      <c r="C47" s="163"/>
      <c r="D47" s="19"/>
      <c r="E47" s="20"/>
      <c r="F47" s="20"/>
      <c r="G47" s="40">
        <f t="shared" si="2"/>
        <v>0</v>
      </c>
      <c r="H47" s="40">
        <f t="shared" si="1"/>
        <v>0</v>
      </c>
      <c r="I47" s="104"/>
      <c r="J47" s="82"/>
      <c r="K47" s="78"/>
    </row>
    <row r="48" spans="1:14" s="79" customFormat="1" ht="15" customHeight="1" x14ac:dyDescent="0.25">
      <c r="A48" s="18" t="s">
        <v>26</v>
      </c>
      <c r="B48" s="163" t="s">
        <v>15</v>
      </c>
      <c r="C48" s="163"/>
      <c r="D48" s="19"/>
      <c r="E48" s="20"/>
      <c r="F48" s="20"/>
      <c r="G48" s="40">
        <f t="shared" si="2"/>
        <v>0</v>
      </c>
      <c r="H48" s="40">
        <f t="shared" si="1"/>
        <v>0</v>
      </c>
      <c r="I48" s="104"/>
      <c r="J48" s="82"/>
      <c r="K48" s="78"/>
    </row>
    <row r="49" spans="1:11" s="79" customFormat="1" ht="15" customHeight="1" x14ac:dyDescent="0.25">
      <c r="A49" s="18" t="s">
        <v>27</v>
      </c>
      <c r="B49" s="163" t="s">
        <v>15</v>
      </c>
      <c r="C49" s="163"/>
      <c r="D49" s="19"/>
      <c r="E49" s="20"/>
      <c r="F49" s="20"/>
      <c r="G49" s="40">
        <f t="shared" si="2"/>
        <v>0</v>
      </c>
      <c r="H49" s="40">
        <f t="shared" si="1"/>
        <v>0</v>
      </c>
      <c r="I49" s="104"/>
      <c r="J49" s="82"/>
      <c r="K49" s="78"/>
    </row>
    <row r="50" spans="1:11" s="79" customFormat="1" ht="60.75" customHeight="1" x14ac:dyDescent="0.25">
      <c r="A50" s="22" t="s">
        <v>28</v>
      </c>
      <c r="B50" s="159" t="s">
        <v>192</v>
      </c>
      <c r="C50" s="160"/>
      <c r="D50" s="160"/>
      <c r="E50" s="160"/>
      <c r="F50" s="161"/>
      <c r="G50" s="42">
        <f>SUM(G51:G65)</f>
        <v>0</v>
      </c>
      <c r="H50" s="42">
        <f>SUM(H51:H65)</f>
        <v>0</v>
      </c>
      <c r="I50" s="23"/>
      <c r="J50" s="83"/>
      <c r="K50" s="78"/>
    </row>
    <row r="51" spans="1:11" s="79" customFormat="1" x14ac:dyDescent="0.25">
      <c r="A51" s="18" t="s">
        <v>29</v>
      </c>
      <c r="B51" s="163" t="s">
        <v>15</v>
      </c>
      <c r="C51" s="163"/>
      <c r="D51" s="19"/>
      <c r="E51" s="20"/>
      <c r="F51" s="20"/>
      <c r="G51" s="40">
        <f t="shared" ref="G51:G65" si="3">ROUND(E51*F51,2)</f>
        <v>0</v>
      </c>
      <c r="H51" s="40">
        <f t="shared" ref="H51:H65" si="4">ROUND(G51*$D$7,2)</f>
        <v>0</v>
      </c>
      <c r="I51" s="104"/>
      <c r="J51" s="82"/>
      <c r="K51" s="78"/>
    </row>
    <row r="52" spans="1:11" s="79" customFormat="1" x14ac:dyDescent="0.25">
      <c r="A52" s="18" t="s">
        <v>30</v>
      </c>
      <c r="B52" s="163" t="s">
        <v>15</v>
      </c>
      <c r="C52" s="163"/>
      <c r="D52" s="19"/>
      <c r="E52" s="20"/>
      <c r="F52" s="20"/>
      <c r="G52" s="40">
        <f t="shared" si="3"/>
        <v>0</v>
      </c>
      <c r="H52" s="40">
        <f t="shared" si="4"/>
        <v>0</v>
      </c>
      <c r="I52" s="104"/>
      <c r="J52" s="82"/>
      <c r="K52" s="78"/>
    </row>
    <row r="53" spans="1:11" s="79" customFormat="1" x14ac:dyDescent="0.25">
      <c r="A53" s="18" t="s">
        <v>31</v>
      </c>
      <c r="B53" s="163" t="s">
        <v>15</v>
      </c>
      <c r="C53" s="163"/>
      <c r="D53" s="19"/>
      <c r="E53" s="20"/>
      <c r="F53" s="20"/>
      <c r="G53" s="40">
        <f t="shared" si="3"/>
        <v>0</v>
      </c>
      <c r="H53" s="40">
        <f t="shared" si="4"/>
        <v>0</v>
      </c>
      <c r="I53" s="104"/>
      <c r="J53" s="82"/>
      <c r="K53" s="78"/>
    </row>
    <row r="54" spans="1:11" s="79" customFormat="1" x14ac:dyDescent="0.25">
      <c r="A54" s="18" t="s">
        <v>32</v>
      </c>
      <c r="B54" s="163" t="s">
        <v>15</v>
      </c>
      <c r="C54" s="163"/>
      <c r="D54" s="19"/>
      <c r="E54" s="20"/>
      <c r="F54" s="20"/>
      <c r="G54" s="40">
        <f t="shared" si="3"/>
        <v>0</v>
      </c>
      <c r="H54" s="40">
        <f t="shared" si="4"/>
        <v>0</v>
      </c>
      <c r="I54" s="104"/>
      <c r="J54" s="82"/>
      <c r="K54" s="78"/>
    </row>
    <row r="55" spans="1:11" s="79" customFormat="1" x14ac:dyDescent="0.25">
      <c r="A55" s="18" t="s">
        <v>33</v>
      </c>
      <c r="B55" s="163" t="s">
        <v>15</v>
      </c>
      <c r="C55" s="163"/>
      <c r="D55" s="19"/>
      <c r="E55" s="20"/>
      <c r="F55" s="20"/>
      <c r="G55" s="40">
        <f t="shared" si="3"/>
        <v>0</v>
      </c>
      <c r="H55" s="40">
        <f t="shared" si="4"/>
        <v>0</v>
      </c>
      <c r="I55" s="104"/>
      <c r="J55" s="82"/>
      <c r="K55" s="78"/>
    </row>
    <row r="56" spans="1:11" s="79" customFormat="1" x14ac:dyDescent="0.25">
      <c r="A56" s="18" t="s">
        <v>34</v>
      </c>
      <c r="B56" s="163" t="s">
        <v>15</v>
      </c>
      <c r="C56" s="163"/>
      <c r="D56" s="19"/>
      <c r="E56" s="20"/>
      <c r="F56" s="20"/>
      <c r="G56" s="40">
        <f t="shared" si="3"/>
        <v>0</v>
      </c>
      <c r="H56" s="40">
        <f t="shared" si="4"/>
        <v>0</v>
      </c>
      <c r="I56" s="104"/>
      <c r="J56" s="82"/>
      <c r="K56" s="78"/>
    </row>
    <row r="57" spans="1:11" s="79" customFormat="1" x14ac:dyDescent="0.25">
      <c r="A57" s="18" t="s">
        <v>35</v>
      </c>
      <c r="B57" s="163" t="s">
        <v>15</v>
      </c>
      <c r="C57" s="163"/>
      <c r="D57" s="19"/>
      <c r="E57" s="20"/>
      <c r="F57" s="20"/>
      <c r="G57" s="40">
        <f t="shared" si="3"/>
        <v>0</v>
      </c>
      <c r="H57" s="40">
        <f t="shared" si="4"/>
        <v>0</v>
      </c>
      <c r="I57" s="104"/>
      <c r="J57" s="82"/>
      <c r="K57" s="78"/>
    </row>
    <row r="58" spans="1:11" s="79" customFormat="1" x14ac:dyDescent="0.25">
      <c r="A58" s="18" t="s">
        <v>36</v>
      </c>
      <c r="B58" s="163" t="s">
        <v>15</v>
      </c>
      <c r="C58" s="163"/>
      <c r="D58" s="19"/>
      <c r="E58" s="20"/>
      <c r="F58" s="20"/>
      <c r="G58" s="40">
        <f t="shared" si="3"/>
        <v>0</v>
      </c>
      <c r="H58" s="40">
        <f t="shared" si="4"/>
        <v>0</v>
      </c>
      <c r="I58" s="104"/>
      <c r="J58" s="82"/>
      <c r="K58" s="78"/>
    </row>
    <row r="59" spans="1:11" s="79" customFormat="1" x14ac:dyDescent="0.25">
      <c r="A59" s="18" t="s">
        <v>37</v>
      </c>
      <c r="B59" s="163" t="s">
        <v>15</v>
      </c>
      <c r="C59" s="163"/>
      <c r="D59" s="19"/>
      <c r="E59" s="20"/>
      <c r="F59" s="20"/>
      <c r="G59" s="40">
        <f t="shared" si="3"/>
        <v>0</v>
      </c>
      <c r="H59" s="40">
        <f t="shared" si="4"/>
        <v>0</v>
      </c>
      <c r="I59" s="104"/>
      <c r="J59" s="82"/>
      <c r="K59" s="78"/>
    </row>
    <row r="60" spans="1:11" s="79" customFormat="1" x14ac:dyDescent="0.25">
      <c r="A60" s="18" t="s">
        <v>38</v>
      </c>
      <c r="B60" s="163" t="s">
        <v>15</v>
      </c>
      <c r="C60" s="163"/>
      <c r="D60" s="19"/>
      <c r="E60" s="20"/>
      <c r="F60" s="20"/>
      <c r="G60" s="40">
        <f t="shared" si="3"/>
        <v>0</v>
      </c>
      <c r="H60" s="40">
        <f t="shared" si="4"/>
        <v>0</v>
      </c>
      <c r="I60" s="104"/>
      <c r="J60" s="82"/>
      <c r="K60" s="78"/>
    </row>
    <row r="61" spans="1:11" s="79" customFormat="1" x14ac:dyDescent="0.25">
      <c r="A61" s="18" t="s">
        <v>87</v>
      </c>
      <c r="B61" s="163" t="s">
        <v>15</v>
      </c>
      <c r="C61" s="163"/>
      <c r="D61" s="19"/>
      <c r="E61" s="20"/>
      <c r="F61" s="20"/>
      <c r="G61" s="40">
        <f t="shared" si="3"/>
        <v>0</v>
      </c>
      <c r="H61" s="40">
        <f t="shared" si="4"/>
        <v>0</v>
      </c>
      <c r="I61" s="104"/>
      <c r="J61" s="82"/>
      <c r="K61" s="78"/>
    </row>
    <row r="62" spans="1:11" s="79" customFormat="1" x14ac:dyDescent="0.25">
      <c r="A62" s="18" t="s">
        <v>88</v>
      </c>
      <c r="B62" s="163" t="s">
        <v>15</v>
      </c>
      <c r="C62" s="163"/>
      <c r="D62" s="19"/>
      <c r="E62" s="20"/>
      <c r="F62" s="20"/>
      <c r="G62" s="40">
        <f t="shared" si="3"/>
        <v>0</v>
      </c>
      <c r="H62" s="40">
        <f t="shared" si="4"/>
        <v>0</v>
      </c>
      <c r="I62" s="104"/>
      <c r="J62" s="82"/>
      <c r="K62" s="78"/>
    </row>
    <row r="63" spans="1:11" s="79" customFormat="1" x14ac:dyDescent="0.25">
      <c r="A63" s="18" t="s">
        <v>89</v>
      </c>
      <c r="B63" s="163" t="s">
        <v>15</v>
      </c>
      <c r="C63" s="163"/>
      <c r="D63" s="19"/>
      <c r="E63" s="20"/>
      <c r="F63" s="20"/>
      <c r="G63" s="40">
        <f t="shared" si="3"/>
        <v>0</v>
      </c>
      <c r="H63" s="40">
        <f t="shared" si="4"/>
        <v>0</v>
      </c>
      <c r="I63" s="104"/>
      <c r="J63" s="82"/>
      <c r="K63" s="78"/>
    </row>
    <row r="64" spans="1:11" s="79" customFormat="1" x14ac:dyDescent="0.25">
      <c r="A64" s="18" t="s">
        <v>90</v>
      </c>
      <c r="B64" s="163" t="s">
        <v>15</v>
      </c>
      <c r="C64" s="163"/>
      <c r="D64" s="19"/>
      <c r="E64" s="20"/>
      <c r="F64" s="20"/>
      <c r="G64" s="40">
        <f t="shared" si="3"/>
        <v>0</v>
      </c>
      <c r="H64" s="40">
        <f t="shared" si="4"/>
        <v>0</v>
      </c>
      <c r="I64" s="104"/>
      <c r="J64" s="82"/>
      <c r="K64" s="78"/>
    </row>
    <row r="65" spans="1:11" s="79" customFormat="1" x14ac:dyDescent="0.25">
      <c r="A65" s="18" t="s">
        <v>91</v>
      </c>
      <c r="B65" s="163" t="s">
        <v>15</v>
      </c>
      <c r="C65" s="163"/>
      <c r="D65" s="19"/>
      <c r="E65" s="20"/>
      <c r="F65" s="20"/>
      <c r="G65" s="40">
        <f t="shared" si="3"/>
        <v>0</v>
      </c>
      <c r="H65" s="40">
        <f t="shared" si="4"/>
        <v>0</v>
      </c>
      <c r="I65" s="105"/>
      <c r="J65" s="82"/>
      <c r="K65" s="78"/>
    </row>
    <row r="66" spans="1:11" s="79" customFormat="1" ht="78.75" customHeight="1" x14ac:dyDescent="0.25">
      <c r="A66" s="22" t="s">
        <v>39</v>
      </c>
      <c r="B66" s="186" t="s">
        <v>52</v>
      </c>
      <c r="C66" s="187"/>
      <c r="D66" s="187"/>
      <c r="E66" s="187"/>
      <c r="F66" s="188"/>
      <c r="G66" s="42">
        <f>SUM(G67:G116)</f>
        <v>0</v>
      </c>
      <c r="H66" s="42">
        <f>SUM(H67:H116)</f>
        <v>0</v>
      </c>
      <c r="I66" s="84"/>
      <c r="J66" s="94" t="s">
        <v>158</v>
      </c>
      <c r="K66" s="100"/>
    </row>
    <row r="67" spans="1:11" s="79" customFormat="1" ht="15.75" customHeight="1" x14ac:dyDescent="0.25">
      <c r="A67" s="175" t="s">
        <v>40</v>
      </c>
      <c r="B67" s="168" t="s">
        <v>178</v>
      </c>
      <c r="C67" s="17" t="s">
        <v>54</v>
      </c>
      <c r="D67" s="171" t="s">
        <v>55</v>
      </c>
      <c r="E67" s="117"/>
      <c r="F67" s="125"/>
      <c r="G67" s="40">
        <f t="shared" ref="G67:G98" si="5">IFERROR(E67*F67,"")</f>
        <v>0</v>
      </c>
      <c r="H67" s="44">
        <f>IFERROR(G67*$D$7,"")</f>
        <v>0</v>
      </c>
      <c r="I67" s="126"/>
      <c r="J67" s="95">
        <f>+(E67/D$6)/166.8</f>
        <v>0</v>
      </c>
      <c r="K67" s="101"/>
    </row>
    <row r="68" spans="1:11" s="79" customFormat="1" ht="15.75" customHeight="1" x14ac:dyDescent="0.25">
      <c r="A68" s="176"/>
      <c r="B68" s="169"/>
      <c r="C68" s="17" t="s">
        <v>54</v>
      </c>
      <c r="D68" s="172"/>
      <c r="E68" s="117"/>
      <c r="F68" s="125"/>
      <c r="G68" s="40">
        <f t="shared" si="5"/>
        <v>0</v>
      </c>
      <c r="H68" s="44">
        <f t="shared" ref="H68:H116" si="6">IFERROR(G68*$D$7,"")</f>
        <v>0</v>
      </c>
      <c r="I68" s="126"/>
      <c r="J68" s="95">
        <f t="shared" ref="J68:J116" si="7">+(E68/D$6)/166.8</f>
        <v>0</v>
      </c>
      <c r="K68" s="24"/>
    </row>
    <row r="69" spans="1:11" s="79" customFormat="1" ht="15.75" customHeight="1" x14ac:dyDescent="0.25">
      <c r="A69" s="176"/>
      <c r="B69" s="169"/>
      <c r="C69" s="17" t="s">
        <v>54</v>
      </c>
      <c r="D69" s="172"/>
      <c r="E69" s="117"/>
      <c r="F69" s="125"/>
      <c r="G69" s="40">
        <f t="shared" si="5"/>
        <v>0</v>
      </c>
      <c r="H69" s="44">
        <f t="shared" si="6"/>
        <v>0</v>
      </c>
      <c r="I69" s="126"/>
      <c r="J69" s="95">
        <f t="shared" si="7"/>
        <v>0</v>
      </c>
      <c r="K69" s="24"/>
    </row>
    <row r="70" spans="1:11" s="79" customFormat="1" ht="15.75" customHeight="1" x14ac:dyDescent="0.25">
      <c r="A70" s="176"/>
      <c r="B70" s="169"/>
      <c r="C70" s="17" t="s">
        <v>54</v>
      </c>
      <c r="D70" s="172"/>
      <c r="E70" s="117"/>
      <c r="F70" s="125"/>
      <c r="G70" s="40">
        <f t="shared" si="5"/>
        <v>0</v>
      </c>
      <c r="H70" s="44">
        <f t="shared" si="6"/>
        <v>0</v>
      </c>
      <c r="I70" s="126"/>
      <c r="J70" s="95">
        <f t="shared" si="7"/>
        <v>0</v>
      </c>
      <c r="K70" s="24"/>
    </row>
    <row r="71" spans="1:11" s="79" customFormat="1" ht="15.75" customHeight="1" x14ac:dyDescent="0.25">
      <c r="A71" s="177"/>
      <c r="B71" s="170"/>
      <c r="C71" s="17" t="s">
        <v>54</v>
      </c>
      <c r="D71" s="173"/>
      <c r="E71" s="117"/>
      <c r="F71" s="125"/>
      <c r="G71" s="40">
        <f t="shared" si="5"/>
        <v>0</v>
      </c>
      <c r="H71" s="44">
        <f t="shared" si="6"/>
        <v>0</v>
      </c>
      <c r="I71" s="126"/>
      <c r="J71" s="95">
        <f t="shared" si="7"/>
        <v>0</v>
      </c>
      <c r="K71" s="24"/>
    </row>
    <row r="72" spans="1:11" s="79" customFormat="1" ht="15" customHeight="1" x14ac:dyDescent="0.25">
      <c r="A72" s="175" t="s">
        <v>41</v>
      </c>
      <c r="B72" s="168"/>
      <c r="C72" s="17" t="s">
        <v>54</v>
      </c>
      <c r="D72" s="171" t="s">
        <v>55</v>
      </c>
      <c r="E72" s="117"/>
      <c r="F72" s="125"/>
      <c r="G72" s="40">
        <f t="shared" si="5"/>
        <v>0</v>
      </c>
      <c r="H72" s="44">
        <f t="shared" si="6"/>
        <v>0</v>
      </c>
      <c r="I72" s="126"/>
      <c r="J72" s="95">
        <f t="shared" si="7"/>
        <v>0</v>
      </c>
    </row>
    <row r="73" spans="1:11" s="79" customFormat="1" ht="15" customHeight="1" x14ac:dyDescent="0.25">
      <c r="A73" s="176"/>
      <c r="B73" s="169"/>
      <c r="C73" s="17" t="s">
        <v>54</v>
      </c>
      <c r="D73" s="172"/>
      <c r="E73" s="117"/>
      <c r="F73" s="125"/>
      <c r="G73" s="40">
        <f t="shared" si="5"/>
        <v>0</v>
      </c>
      <c r="H73" s="44">
        <f t="shared" si="6"/>
        <v>0</v>
      </c>
      <c r="I73" s="126"/>
      <c r="J73" s="95">
        <f t="shared" si="7"/>
        <v>0</v>
      </c>
      <c r="K73" s="24"/>
    </row>
    <row r="74" spans="1:11" s="79" customFormat="1" ht="15" customHeight="1" x14ac:dyDescent="0.25">
      <c r="A74" s="176"/>
      <c r="B74" s="169"/>
      <c r="C74" s="17" t="s">
        <v>54</v>
      </c>
      <c r="D74" s="172"/>
      <c r="E74" s="117"/>
      <c r="F74" s="125"/>
      <c r="G74" s="40">
        <f t="shared" si="5"/>
        <v>0</v>
      </c>
      <c r="H74" s="44">
        <f t="shared" si="6"/>
        <v>0</v>
      </c>
      <c r="I74" s="126"/>
      <c r="J74" s="95">
        <f t="shared" si="7"/>
        <v>0</v>
      </c>
      <c r="K74" s="24"/>
    </row>
    <row r="75" spans="1:11" s="79" customFormat="1" ht="15" customHeight="1" x14ac:dyDescent="0.25">
      <c r="A75" s="176"/>
      <c r="B75" s="169"/>
      <c r="C75" s="17" t="s">
        <v>54</v>
      </c>
      <c r="D75" s="172"/>
      <c r="E75" s="117"/>
      <c r="F75" s="125"/>
      <c r="G75" s="40">
        <f t="shared" si="5"/>
        <v>0</v>
      </c>
      <c r="H75" s="44">
        <f t="shared" si="6"/>
        <v>0</v>
      </c>
      <c r="I75" s="126"/>
      <c r="J75" s="95">
        <f t="shared" si="7"/>
        <v>0</v>
      </c>
      <c r="K75" s="24"/>
    </row>
    <row r="76" spans="1:11" s="79" customFormat="1" ht="15" customHeight="1" x14ac:dyDescent="0.25">
      <c r="A76" s="177"/>
      <c r="B76" s="170"/>
      <c r="C76" s="17" t="s">
        <v>54</v>
      </c>
      <c r="D76" s="173"/>
      <c r="E76" s="117"/>
      <c r="F76" s="125"/>
      <c r="G76" s="40">
        <f t="shared" si="5"/>
        <v>0</v>
      </c>
      <c r="H76" s="44">
        <f t="shared" si="6"/>
        <v>0</v>
      </c>
      <c r="I76" s="126"/>
      <c r="J76" s="95">
        <f t="shared" si="7"/>
        <v>0</v>
      </c>
      <c r="K76" s="24"/>
    </row>
    <row r="77" spans="1:11" s="79" customFormat="1" x14ac:dyDescent="0.25">
      <c r="A77" s="175" t="s">
        <v>42</v>
      </c>
      <c r="B77" s="168"/>
      <c r="C77" s="17" t="s">
        <v>54</v>
      </c>
      <c r="D77" s="171" t="s">
        <v>55</v>
      </c>
      <c r="E77" s="117"/>
      <c r="F77" s="125"/>
      <c r="G77" s="40">
        <f t="shared" si="5"/>
        <v>0</v>
      </c>
      <c r="H77" s="44">
        <f t="shared" si="6"/>
        <v>0</v>
      </c>
      <c r="I77" s="126"/>
      <c r="J77" s="95">
        <f t="shared" si="7"/>
        <v>0</v>
      </c>
      <c r="K77" s="24"/>
    </row>
    <row r="78" spans="1:11" s="79" customFormat="1" x14ac:dyDescent="0.25">
      <c r="A78" s="176"/>
      <c r="B78" s="169"/>
      <c r="C78" s="17" t="s">
        <v>54</v>
      </c>
      <c r="D78" s="172"/>
      <c r="E78" s="117"/>
      <c r="F78" s="125"/>
      <c r="G78" s="40">
        <f t="shared" si="5"/>
        <v>0</v>
      </c>
      <c r="H78" s="44">
        <f t="shared" si="6"/>
        <v>0</v>
      </c>
      <c r="I78" s="126"/>
      <c r="J78" s="95">
        <f t="shared" si="7"/>
        <v>0</v>
      </c>
      <c r="K78" s="24"/>
    </row>
    <row r="79" spans="1:11" s="79" customFormat="1" x14ac:dyDescent="0.25">
      <c r="A79" s="176"/>
      <c r="B79" s="169"/>
      <c r="C79" s="17" t="s">
        <v>54</v>
      </c>
      <c r="D79" s="172"/>
      <c r="E79" s="117"/>
      <c r="F79" s="125"/>
      <c r="G79" s="40">
        <f t="shared" si="5"/>
        <v>0</v>
      </c>
      <c r="H79" s="44">
        <f t="shared" si="6"/>
        <v>0</v>
      </c>
      <c r="I79" s="126"/>
      <c r="J79" s="95">
        <f t="shared" si="7"/>
        <v>0</v>
      </c>
      <c r="K79" s="24"/>
    </row>
    <row r="80" spans="1:11" s="79" customFormat="1" x14ac:dyDescent="0.25">
      <c r="A80" s="176"/>
      <c r="B80" s="169"/>
      <c r="C80" s="17" t="s">
        <v>54</v>
      </c>
      <c r="D80" s="172"/>
      <c r="E80" s="117"/>
      <c r="F80" s="125"/>
      <c r="G80" s="40">
        <f t="shared" si="5"/>
        <v>0</v>
      </c>
      <c r="H80" s="44">
        <f t="shared" si="6"/>
        <v>0</v>
      </c>
      <c r="I80" s="126"/>
      <c r="J80" s="95">
        <f t="shared" si="7"/>
        <v>0</v>
      </c>
      <c r="K80" s="24"/>
    </row>
    <row r="81" spans="1:11" s="79" customFormat="1" x14ac:dyDescent="0.25">
      <c r="A81" s="177"/>
      <c r="B81" s="170"/>
      <c r="C81" s="17" t="s">
        <v>54</v>
      </c>
      <c r="D81" s="173"/>
      <c r="E81" s="117"/>
      <c r="F81" s="125"/>
      <c r="G81" s="40">
        <f t="shared" si="5"/>
        <v>0</v>
      </c>
      <c r="H81" s="44">
        <f t="shared" si="6"/>
        <v>0</v>
      </c>
      <c r="I81" s="126"/>
      <c r="J81" s="95">
        <f t="shared" si="7"/>
        <v>0</v>
      </c>
      <c r="K81" s="24"/>
    </row>
    <row r="82" spans="1:11" s="79" customFormat="1" x14ac:dyDescent="0.25">
      <c r="A82" s="175" t="s">
        <v>43</v>
      </c>
      <c r="B82" s="168"/>
      <c r="C82" s="17" t="s">
        <v>54</v>
      </c>
      <c r="D82" s="171" t="s">
        <v>55</v>
      </c>
      <c r="E82" s="117"/>
      <c r="F82" s="125"/>
      <c r="G82" s="40">
        <f t="shared" si="5"/>
        <v>0</v>
      </c>
      <c r="H82" s="44">
        <f t="shared" si="6"/>
        <v>0</v>
      </c>
      <c r="I82" s="126"/>
      <c r="J82" s="95">
        <f t="shared" si="7"/>
        <v>0</v>
      </c>
      <c r="K82" s="24"/>
    </row>
    <row r="83" spans="1:11" s="79" customFormat="1" x14ac:dyDescent="0.25">
      <c r="A83" s="176"/>
      <c r="B83" s="169"/>
      <c r="C83" s="17" t="s">
        <v>54</v>
      </c>
      <c r="D83" s="172"/>
      <c r="E83" s="117"/>
      <c r="F83" s="125"/>
      <c r="G83" s="40">
        <f t="shared" si="5"/>
        <v>0</v>
      </c>
      <c r="H83" s="44">
        <f t="shared" si="6"/>
        <v>0</v>
      </c>
      <c r="I83" s="126"/>
      <c r="J83" s="95">
        <f t="shared" si="7"/>
        <v>0</v>
      </c>
      <c r="K83" s="24"/>
    </row>
    <row r="84" spans="1:11" s="79" customFormat="1" x14ac:dyDescent="0.25">
      <c r="A84" s="176"/>
      <c r="B84" s="169"/>
      <c r="C84" s="17" t="s">
        <v>54</v>
      </c>
      <c r="D84" s="172"/>
      <c r="E84" s="117"/>
      <c r="F84" s="125"/>
      <c r="G84" s="40">
        <f t="shared" si="5"/>
        <v>0</v>
      </c>
      <c r="H84" s="44">
        <f t="shared" si="6"/>
        <v>0</v>
      </c>
      <c r="I84" s="126"/>
      <c r="J84" s="95">
        <f t="shared" si="7"/>
        <v>0</v>
      </c>
      <c r="K84" s="24"/>
    </row>
    <row r="85" spans="1:11" s="79" customFormat="1" x14ac:dyDescent="0.25">
      <c r="A85" s="176"/>
      <c r="B85" s="169"/>
      <c r="C85" s="17" t="s">
        <v>54</v>
      </c>
      <c r="D85" s="172"/>
      <c r="E85" s="117"/>
      <c r="F85" s="125"/>
      <c r="G85" s="40">
        <f t="shared" si="5"/>
        <v>0</v>
      </c>
      <c r="H85" s="44">
        <f t="shared" si="6"/>
        <v>0</v>
      </c>
      <c r="I85" s="126"/>
      <c r="J85" s="95">
        <f t="shared" si="7"/>
        <v>0</v>
      </c>
      <c r="K85" s="24"/>
    </row>
    <row r="86" spans="1:11" s="79" customFormat="1" x14ac:dyDescent="0.25">
      <c r="A86" s="177"/>
      <c r="B86" s="170"/>
      <c r="C86" s="17" t="s">
        <v>54</v>
      </c>
      <c r="D86" s="173"/>
      <c r="E86" s="117"/>
      <c r="F86" s="125"/>
      <c r="G86" s="40">
        <f t="shared" si="5"/>
        <v>0</v>
      </c>
      <c r="H86" s="44">
        <f t="shared" si="6"/>
        <v>0</v>
      </c>
      <c r="I86" s="126"/>
      <c r="J86" s="95">
        <f t="shared" si="7"/>
        <v>0</v>
      </c>
      <c r="K86" s="24"/>
    </row>
    <row r="87" spans="1:11" s="79" customFormat="1" x14ac:dyDescent="0.25">
      <c r="A87" s="175" t="s">
        <v>44</v>
      </c>
      <c r="B87" s="168"/>
      <c r="C87" s="17" t="s">
        <v>54</v>
      </c>
      <c r="D87" s="171" t="s">
        <v>55</v>
      </c>
      <c r="E87" s="117"/>
      <c r="F87" s="125"/>
      <c r="G87" s="40">
        <f t="shared" si="5"/>
        <v>0</v>
      </c>
      <c r="H87" s="44">
        <f t="shared" si="6"/>
        <v>0</v>
      </c>
      <c r="I87" s="126"/>
      <c r="J87" s="95">
        <f t="shared" si="7"/>
        <v>0</v>
      </c>
      <c r="K87" s="24"/>
    </row>
    <row r="88" spans="1:11" s="79" customFormat="1" x14ac:dyDescent="0.25">
      <c r="A88" s="176"/>
      <c r="B88" s="169"/>
      <c r="C88" s="17" t="s">
        <v>54</v>
      </c>
      <c r="D88" s="172"/>
      <c r="E88" s="117"/>
      <c r="F88" s="125"/>
      <c r="G88" s="40">
        <f t="shared" si="5"/>
        <v>0</v>
      </c>
      <c r="H88" s="44">
        <f t="shared" si="6"/>
        <v>0</v>
      </c>
      <c r="I88" s="126"/>
      <c r="J88" s="95">
        <f t="shared" si="7"/>
        <v>0</v>
      </c>
      <c r="K88" s="24"/>
    </row>
    <row r="89" spans="1:11" s="79" customFormat="1" x14ac:dyDescent="0.25">
      <c r="A89" s="176"/>
      <c r="B89" s="169"/>
      <c r="C89" s="17" t="s">
        <v>54</v>
      </c>
      <c r="D89" s="172"/>
      <c r="E89" s="117"/>
      <c r="F89" s="125"/>
      <c r="G89" s="40">
        <f t="shared" si="5"/>
        <v>0</v>
      </c>
      <c r="H89" s="44">
        <f t="shared" si="6"/>
        <v>0</v>
      </c>
      <c r="I89" s="126"/>
      <c r="J89" s="95">
        <f t="shared" si="7"/>
        <v>0</v>
      </c>
      <c r="K89" s="24"/>
    </row>
    <row r="90" spans="1:11" s="79" customFormat="1" x14ac:dyDescent="0.25">
      <c r="A90" s="176"/>
      <c r="B90" s="169"/>
      <c r="C90" s="17" t="s">
        <v>54</v>
      </c>
      <c r="D90" s="172"/>
      <c r="E90" s="117"/>
      <c r="F90" s="125"/>
      <c r="G90" s="40">
        <f t="shared" si="5"/>
        <v>0</v>
      </c>
      <c r="H90" s="44">
        <f t="shared" si="6"/>
        <v>0</v>
      </c>
      <c r="I90" s="126"/>
      <c r="J90" s="95">
        <f t="shared" si="7"/>
        <v>0</v>
      </c>
      <c r="K90" s="24"/>
    </row>
    <row r="91" spans="1:11" s="79" customFormat="1" x14ac:dyDescent="0.25">
      <c r="A91" s="177"/>
      <c r="B91" s="170"/>
      <c r="C91" s="17" t="s">
        <v>54</v>
      </c>
      <c r="D91" s="173"/>
      <c r="E91" s="117"/>
      <c r="F91" s="125"/>
      <c r="G91" s="40">
        <f t="shared" si="5"/>
        <v>0</v>
      </c>
      <c r="H91" s="44">
        <f t="shared" si="6"/>
        <v>0</v>
      </c>
      <c r="I91" s="126"/>
      <c r="J91" s="95">
        <f t="shared" si="7"/>
        <v>0</v>
      </c>
      <c r="K91" s="24"/>
    </row>
    <row r="92" spans="1:11" s="79" customFormat="1" x14ac:dyDescent="0.25">
      <c r="A92" s="175" t="s">
        <v>45</v>
      </c>
      <c r="B92" s="168"/>
      <c r="C92" s="17" t="s">
        <v>54</v>
      </c>
      <c r="D92" s="171" t="s">
        <v>55</v>
      </c>
      <c r="E92" s="117"/>
      <c r="F92" s="125"/>
      <c r="G92" s="40">
        <f t="shared" si="5"/>
        <v>0</v>
      </c>
      <c r="H92" s="44">
        <f t="shared" si="6"/>
        <v>0</v>
      </c>
      <c r="I92" s="126"/>
      <c r="J92" s="95">
        <f t="shared" si="7"/>
        <v>0</v>
      </c>
      <c r="K92" s="24"/>
    </row>
    <row r="93" spans="1:11" s="79" customFormat="1" x14ac:dyDescent="0.25">
      <c r="A93" s="176"/>
      <c r="B93" s="169"/>
      <c r="C93" s="17" t="s">
        <v>54</v>
      </c>
      <c r="D93" s="172"/>
      <c r="E93" s="117"/>
      <c r="F93" s="125"/>
      <c r="G93" s="40">
        <f t="shared" si="5"/>
        <v>0</v>
      </c>
      <c r="H93" s="44">
        <f t="shared" si="6"/>
        <v>0</v>
      </c>
      <c r="I93" s="126"/>
      <c r="J93" s="95">
        <f t="shared" si="7"/>
        <v>0</v>
      </c>
      <c r="K93" s="24"/>
    </row>
    <row r="94" spans="1:11" s="79" customFormat="1" x14ac:dyDescent="0.25">
      <c r="A94" s="176"/>
      <c r="B94" s="169"/>
      <c r="C94" s="17" t="s">
        <v>54</v>
      </c>
      <c r="D94" s="172"/>
      <c r="E94" s="117"/>
      <c r="F94" s="125"/>
      <c r="G94" s="40">
        <f t="shared" si="5"/>
        <v>0</v>
      </c>
      <c r="H94" s="44">
        <f t="shared" si="6"/>
        <v>0</v>
      </c>
      <c r="I94" s="126"/>
      <c r="J94" s="95">
        <f t="shared" si="7"/>
        <v>0</v>
      </c>
      <c r="K94" s="24"/>
    </row>
    <row r="95" spans="1:11" s="79" customFormat="1" x14ac:dyDescent="0.25">
      <c r="A95" s="176"/>
      <c r="B95" s="169"/>
      <c r="C95" s="17" t="s">
        <v>54</v>
      </c>
      <c r="D95" s="172"/>
      <c r="E95" s="117"/>
      <c r="F95" s="125"/>
      <c r="G95" s="40">
        <f t="shared" si="5"/>
        <v>0</v>
      </c>
      <c r="H95" s="44">
        <f t="shared" si="6"/>
        <v>0</v>
      </c>
      <c r="I95" s="126"/>
      <c r="J95" s="95">
        <f t="shared" si="7"/>
        <v>0</v>
      </c>
      <c r="K95" s="24"/>
    </row>
    <row r="96" spans="1:11" s="79" customFormat="1" x14ac:dyDescent="0.25">
      <c r="A96" s="177"/>
      <c r="B96" s="170"/>
      <c r="C96" s="17" t="s">
        <v>54</v>
      </c>
      <c r="D96" s="173"/>
      <c r="E96" s="117"/>
      <c r="F96" s="125"/>
      <c r="G96" s="40">
        <f t="shared" si="5"/>
        <v>0</v>
      </c>
      <c r="H96" s="44">
        <f t="shared" si="6"/>
        <v>0</v>
      </c>
      <c r="I96" s="126"/>
      <c r="J96" s="95">
        <f t="shared" si="7"/>
        <v>0</v>
      </c>
      <c r="K96" s="24"/>
    </row>
    <row r="97" spans="1:11" s="79" customFormat="1" x14ac:dyDescent="0.25">
      <c r="A97" s="175" t="s">
        <v>46</v>
      </c>
      <c r="B97" s="168"/>
      <c r="C97" s="17" t="s">
        <v>54</v>
      </c>
      <c r="D97" s="171" t="s">
        <v>55</v>
      </c>
      <c r="E97" s="117"/>
      <c r="F97" s="125"/>
      <c r="G97" s="40">
        <f t="shared" si="5"/>
        <v>0</v>
      </c>
      <c r="H97" s="44">
        <f t="shared" si="6"/>
        <v>0</v>
      </c>
      <c r="I97" s="126"/>
      <c r="J97" s="95">
        <f t="shared" si="7"/>
        <v>0</v>
      </c>
      <c r="K97" s="24"/>
    </row>
    <row r="98" spans="1:11" s="79" customFormat="1" x14ac:dyDescent="0.25">
      <c r="A98" s="176"/>
      <c r="B98" s="169"/>
      <c r="C98" s="17" t="s">
        <v>54</v>
      </c>
      <c r="D98" s="172"/>
      <c r="E98" s="117"/>
      <c r="F98" s="125"/>
      <c r="G98" s="40">
        <f t="shared" si="5"/>
        <v>0</v>
      </c>
      <c r="H98" s="44">
        <f t="shared" si="6"/>
        <v>0</v>
      </c>
      <c r="I98" s="126"/>
      <c r="J98" s="95">
        <f t="shared" si="7"/>
        <v>0</v>
      </c>
      <c r="K98" s="24"/>
    </row>
    <row r="99" spans="1:11" s="79" customFormat="1" x14ac:dyDescent="0.25">
      <c r="A99" s="176"/>
      <c r="B99" s="169"/>
      <c r="C99" s="17" t="s">
        <v>54</v>
      </c>
      <c r="D99" s="172"/>
      <c r="E99" s="117"/>
      <c r="F99" s="125"/>
      <c r="G99" s="40">
        <f t="shared" ref="G99:G116" si="8">IFERROR(E99*F99,"")</f>
        <v>0</v>
      </c>
      <c r="H99" s="44">
        <f t="shared" si="6"/>
        <v>0</v>
      </c>
      <c r="I99" s="126"/>
      <c r="J99" s="95">
        <f t="shared" si="7"/>
        <v>0</v>
      </c>
      <c r="K99" s="24"/>
    </row>
    <row r="100" spans="1:11" s="79" customFormat="1" x14ac:dyDescent="0.25">
      <c r="A100" s="176"/>
      <c r="B100" s="169"/>
      <c r="C100" s="17" t="s">
        <v>54</v>
      </c>
      <c r="D100" s="172"/>
      <c r="E100" s="117"/>
      <c r="F100" s="125"/>
      <c r="G100" s="40">
        <f t="shared" si="8"/>
        <v>0</v>
      </c>
      <c r="H100" s="44">
        <f t="shared" si="6"/>
        <v>0</v>
      </c>
      <c r="I100" s="126"/>
      <c r="J100" s="95">
        <f t="shared" si="7"/>
        <v>0</v>
      </c>
      <c r="K100" s="24"/>
    </row>
    <row r="101" spans="1:11" s="79" customFormat="1" x14ac:dyDescent="0.25">
      <c r="A101" s="177"/>
      <c r="B101" s="170"/>
      <c r="C101" s="17" t="s">
        <v>54</v>
      </c>
      <c r="D101" s="173"/>
      <c r="E101" s="117"/>
      <c r="F101" s="125"/>
      <c r="G101" s="40">
        <f t="shared" si="8"/>
        <v>0</v>
      </c>
      <c r="H101" s="44">
        <f t="shared" si="6"/>
        <v>0</v>
      </c>
      <c r="I101" s="126"/>
      <c r="J101" s="95">
        <f t="shared" si="7"/>
        <v>0</v>
      </c>
      <c r="K101" s="24"/>
    </row>
    <row r="102" spans="1:11" s="79" customFormat="1" x14ac:dyDescent="0.25">
      <c r="A102" s="175" t="s">
        <v>47</v>
      </c>
      <c r="B102" s="168"/>
      <c r="C102" s="17" t="s">
        <v>54</v>
      </c>
      <c r="D102" s="171" t="s">
        <v>55</v>
      </c>
      <c r="E102" s="117"/>
      <c r="F102" s="125"/>
      <c r="G102" s="40">
        <f t="shared" si="8"/>
        <v>0</v>
      </c>
      <c r="H102" s="44">
        <f t="shared" si="6"/>
        <v>0</v>
      </c>
      <c r="I102" s="126"/>
      <c r="J102" s="95">
        <f t="shared" si="7"/>
        <v>0</v>
      </c>
      <c r="K102" s="24"/>
    </row>
    <row r="103" spans="1:11" s="79" customFormat="1" x14ac:dyDescent="0.25">
      <c r="A103" s="176"/>
      <c r="B103" s="169"/>
      <c r="C103" s="17" t="s">
        <v>54</v>
      </c>
      <c r="D103" s="172"/>
      <c r="E103" s="117"/>
      <c r="F103" s="125"/>
      <c r="G103" s="40">
        <f t="shared" si="8"/>
        <v>0</v>
      </c>
      <c r="H103" s="44">
        <f t="shared" si="6"/>
        <v>0</v>
      </c>
      <c r="I103" s="126"/>
      <c r="J103" s="95">
        <f t="shared" si="7"/>
        <v>0</v>
      </c>
      <c r="K103" s="24"/>
    </row>
    <row r="104" spans="1:11" s="79" customFormat="1" x14ac:dyDescent="0.25">
      <c r="A104" s="176"/>
      <c r="B104" s="169"/>
      <c r="C104" s="17" t="s">
        <v>54</v>
      </c>
      <c r="D104" s="172"/>
      <c r="E104" s="117"/>
      <c r="F104" s="125"/>
      <c r="G104" s="40">
        <f t="shared" si="8"/>
        <v>0</v>
      </c>
      <c r="H104" s="44">
        <f t="shared" si="6"/>
        <v>0</v>
      </c>
      <c r="I104" s="126"/>
      <c r="J104" s="95">
        <f t="shared" si="7"/>
        <v>0</v>
      </c>
      <c r="K104" s="24"/>
    </row>
    <row r="105" spans="1:11" s="79" customFormat="1" x14ac:dyDescent="0.25">
      <c r="A105" s="176"/>
      <c r="B105" s="169"/>
      <c r="C105" s="17" t="s">
        <v>54</v>
      </c>
      <c r="D105" s="172"/>
      <c r="E105" s="117"/>
      <c r="F105" s="125"/>
      <c r="G105" s="40">
        <f t="shared" si="8"/>
        <v>0</v>
      </c>
      <c r="H105" s="44">
        <f t="shared" si="6"/>
        <v>0</v>
      </c>
      <c r="I105" s="126"/>
      <c r="J105" s="95">
        <f t="shared" si="7"/>
        <v>0</v>
      </c>
      <c r="K105" s="24"/>
    </row>
    <row r="106" spans="1:11" s="79" customFormat="1" x14ac:dyDescent="0.25">
      <c r="A106" s="177"/>
      <c r="B106" s="170"/>
      <c r="C106" s="17" t="s">
        <v>54</v>
      </c>
      <c r="D106" s="173"/>
      <c r="E106" s="117"/>
      <c r="F106" s="125"/>
      <c r="G106" s="40">
        <f t="shared" si="8"/>
        <v>0</v>
      </c>
      <c r="H106" s="44">
        <f t="shared" si="6"/>
        <v>0</v>
      </c>
      <c r="I106" s="126"/>
      <c r="J106" s="95">
        <f t="shared" si="7"/>
        <v>0</v>
      </c>
      <c r="K106" s="24"/>
    </row>
    <row r="107" spans="1:11" s="79" customFormat="1" x14ac:dyDescent="0.25">
      <c r="A107" s="175" t="s">
        <v>48</v>
      </c>
      <c r="B107" s="168"/>
      <c r="C107" s="17" t="s">
        <v>54</v>
      </c>
      <c r="D107" s="171" t="s">
        <v>55</v>
      </c>
      <c r="E107" s="117"/>
      <c r="F107" s="125"/>
      <c r="G107" s="40">
        <f t="shared" si="8"/>
        <v>0</v>
      </c>
      <c r="H107" s="44">
        <f t="shared" si="6"/>
        <v>0</v>
      </c>
      <c r="I107" s="126"/>
      <c r="J107" s="95">
        <f t="shared" si="7"/>
        <v>0</v>
      </c>
      <c r="K107" s="24"/>
    </row>
    <row r="108" spans="1:11" s="79" customFormat="1" x14ac:dyDescent="0.25">
      <c r="A108" s="176"/>
      <c r="B108" s="169"/>
      <c r="C108" s="17" t="s">
        <v>54</v>
      </c>
      <c r="D108" s="172"/>
      <c r="E108" s="117"/>
      <c r="F108" s="125"/>
      <c r="G108" s="40">
        <f t="shared" si="8"/>
        <v>0</v>
      </c>
      <c r="H108" s="44">
        <f t="shared" si="6"/>
        <v>0</v>
      </c>
      <c r="I108" s="126"/>
      <c r="J108" s="95">
        <f t="shared" si="7"/>
        <v>0</v>
      </c>
      <c r="K108" s="24"/>
    </row>
    <row r="109" spans="1:11" s="79" customFormat="1" x14ac:dyDescent="0.25">
      <c r="A109" s="176"/>
      <c r="B109" s="169"/>
      <c r="C109" s="17" t="s">
        <v>54</v>
      </c>
      <c r="D109" s="172"/>
      <c r="E109" s="117"/>
      <c r="F109" s="125"/>
      <c r="G109" s="40">
        <f t="shared" si="8"/>
        <v>0</v>
      </c>
      <c r="H109" s="44">
        <f t="shared" si="6"/>
        <v>0</v>
      </c>
      <c r="I109" s="126"/>
      <c r="J109" s="95">
        <f t="shared" si="7"/>
        <v>0</v>
      </c>
      <c r="K109" s="24"/>
    </row>
    <row r="110" spans="1:11" s="79" customFormat="1" x14ac:dyDescent="0.25">
      <c r="A110" s="176"/>
      <c r="B110" s="169"/>
      <c r="C110" s="17" t="s">
        <v>54</v>
      </c>
      <c r="D110" s="172"/>
      <c r="E110" s="117"/>
      <c r="F110" s="125"/>
      <c r="G110" s="40">
        <f t="shared" si="8"/>
        <v>0</v>
      </c>
      <c r="H110" s="44">
        <f t="shared" si="6"/>
        <v>0</v>
      </c>
      <c r="I110" s="126"/>
      <c r="J110" s="95">
        <f t="shared" si="7"/>
        <v>0</v>
      </c>
      <c r="K110" s="24"/>
    </row>
    <row r="111" spans="1:11" s="79" customFormat="1" x14ac:dyDescent="0.25">
      <c r="A111" s="177"/>
      <c r="B111" s="170"/>
      <c r="C111" s="17" t="s">
        <v>54</v>
      </c>
      <c r="D111" s="173"/>
      <c r="E111" s="117"/>
      <c r="F111" s="125"/>
      <c r="G111" s="40">
        <f t="shared" si="8"/>
        <v>0</v>
      </c>
      <c r="H111" s="44">
        <f t="shared" si="6"/>
        <v>0</v>
      </c>
      <c r="I111" s="126"/>
      <c r="J111" s="95">
        <f t="shared" si="7"/>
        <v>0</v>
      </c>
      <c r="K111" s="24"/>
    </row>
    <row r="112" spans="1:11" s="79" customFormat="1" ht="15" customHeight="1" x14ac:dyDescent="0.25">
      <c r="A112" s="175" t="s">
        <v>49</v>
      </c>
      <c r="B112" s="168"/>
      <c r="C112" s="17" t="s">
        <v>54</v>
      </c>
      <c r="D112" s="171" t="s">
        <v>55</v>
      </c>
      <c r="E112" s="117"/>
      <c r="F112" s="125"/>
      <c r="G112" s="40">
        <f t="shared" si="8"/>
        <v>0</v>
      </c>
      <c r="H112" s="44">
        <f t="shared" si="6"/>
        <v>0</v>
      </c>
      <c r="I112" s="126"/>
      <c r="J112" s="95">
        <f t="shared" si="7"/>
        <v>0</v>
      </c>
      <c r="K112" s="24"/>
    </row>
    <row r="113" spans="1:13" x14ac:dyDescent="0.25">
      <c r="A113" s="176"/>
      <c r="B113" s="169"/>
      <c r="C113" s="17" t="s">
        <v>54</v>
      </c>
      <c r="D113" s="172"/>
      <c r="E113" s="117"/>
      <c r="F113" s="125"/>
      <c r="G113" s="40">
        <f t="shared" si="8"/>
        <v>0</v>
      </c>
      <c r="H113" s="44">
        <f t="shared" si="6"/>
        <v>0</v>
      </c>
      <c r="I113" s="126"/>
      <c r="J113" s="95">
        <f t="shared" si="7"/>
        <v>0</v>
      </c>
      <c r="K113" s="24"/>
    </row>
    <row r="114" spans="1:13" x14ac:dyDescent="0.25">
      <c r="A114" s="176"/>
      <c r="B114" s="169"/>
      <c r="C114" s="17" t="s">
        <v>54</v>
      </c>
      <c r="D114" s="172"/>
      <c r="E114" s="117"/>
      <c r="F114" s="125"/>
      <c r="G114" s="40">
        <f t="shared" si="8"/>
        <v>0</v>
      </c>
      <c r="H114" s="44">
        <f t="shared" si="6"/>
        <v>0</v>
      </c>
      <c r="I114" s="126"/>
      <c r="J114" s="95">
        <f t="shared" si="7"/>
        <v>0</v>
      </c>
      <c r="K114" s="24"/>
    </row>
    <row r="115" spans="1:13" x14ac:dyDescent="0.25">
      <c r="A115" s="176"/>
      <c r="B115" s="169"/>
      <c r="C115" s="17" t="s">
        <v>54</v>
      </c>
      <c r="D115" s="172"/>
      <c r="E115" s="117"/>
      <c r="F115" s="125"/>
      <c r="G115" s="40">
        <f t="shared" si="8"/>
        <v>0</v>
      </c>
      <c r="H115" s="44">
        <f t="shared" si="6"/>
        <v>0</v>
      </c>
      <c r="I115" s="126"/>
      <c r="J115" s="95">
        <f t="shared" si="7"/>
        <v>0</v>
      </c>
      <c r="K115" s="24"/>
    </row>
    <row r="116" spans="1:13" x14ac:dyDescent="0.25">
      <c r="A116" s="177"/>
      <c r="B116" s="170"/>
      <c r="C116" s="17" t="s">
        <v>54</v>
      </c>
      <c r="D116" s="173"/>
      <c r="E116" s="117"/>
      <c r="F116" s="125"/>
      <c r="G116" s="40">
        <f t="shared" si="8"/>
        <v>0</v>
      </c>
      <c r="H116" s="44">
        <f t="shared" si="6"/>
        <v>0</v>
      </c>
      <c r="I116" s="126"/>
      <c r="J116" s="95">
        <f t="shared" si="7"/>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27"/>
      <c r="K117" s="78"/>
      <c r="M117" s="79" t="s">
        <v>159</v>
      </c>
    </row>
    <row r="118" spans="1:13" x14ac:dyDescent="0.25">
      <c r="A118" s="180" t="s">
        <v>92</v>
      </c>
      <c r="B118" s="183" t="s">
        <v>61</v>
      </c>
      <c r="C118" s="25" t="s">
        <v>62</v>
      </c>
      <c r="D118" s="26"/>
      <c r="E118" s="27"/>
      <c r="F118" s="27"/>
      <c r="G118" s="45">
        <f>SUM(G119:G124)</f>
        <v>0</v>
      </c>
      <c r="H118" s="116">
        <f>SUM(H119:H124)</f>
        <v>0</v>
      </c>
      <c r="I118" s="126"/>
      <c r="K118" s="78"/>
      <c r="M118" s="79" t="s">
        <v>151</v>
      </c>
    </row>
    <row r="119" spans="1:13" x14ac:dyDescent="0.25">
      <c r="A119" s="181"/>
      <c r="B119" s="184"/>
      <c r="C119" s="28" t="s">
        <v>63</v>
      </c>
      <c r="D119" s="29"/>
      <c r="E119" s="30"/>
      <c r="F119" s="30"/>
      <c r="G119" s="46">
        <f t="shared" ref="G119:G124" si="9">ROUND(E119*F119,2)</f>
        <v>0</v>
      </c>
      <c r="H119" s="118">
        <f t="shared" ref="H119:H124" si="10">ROUND(G119*$D$7,2)</f>
        <v>0</v>
      </c>
      <c r="I119" s="126"/>
      <c r="K119" s="78"/>
    </row>
    <row r="120" spans="1:13" x14ac:dyDescent="0.25">
      <c r="A120" s="181"/>
      <c r="B120" s="184"/>
      <c r="C120" s="28" t="s">
        <v>64</v>
      </c>
      <c r="D120" s="29"/>
      <c r="E120" s="30"/>
      <c r="F120" s="30"/>
      <c r="G120" s="46">
        <f t="shared" si="9"/>
        <v>0</v>
      </c>
      <c r="H120" s="118">
        <f t="shared" si="10"/>
        <v>0</v>
      </c>
      <c r="I120" s="126"/>
      <c r="K120" s="78"/>
    </row>
    <row r="121" spans="1:13" x14ac:dyDescent="0.25">
      <c r="A121" s="181"/>
      <c r="B121" s="184"/>
      <c r="C121" s="28" t="s">
        <v>65</v>
      </c>
      <c r="D121" s="29"/>
      <c r="E121" s="30"/>
      <c r="F121" s="30"/>
      <c r="G121" s="46">
        <f t="shared" si="9"/>
        <v>0</v>
      </c>
      <c r="H121" s="118">
        <f t="shared" si="10"/>
        <v>0</v>
      </c>
      <c r="I121" s="126"/>
      <c r="K121" s="78"/>
    </row>
    <row r="122" spans="1:13" x14ac:dyDescent="0.25">
      <c r="A122" s="181"/>
      <c r="B122" s="184"/>
      <c r="C122" s="28" t="s">
        <v>66</v>
      </c>
      <c r="D122" s="29"/>
      <c r="E122" s="30"/>
      <c r="F122" s="30"/>
      <c r="G122" s="46">
        <f t="shared" si="9"/>
        <v>0</v>
      </c>
      <c r="H122" s="118">
        <f t="shared" si="10"/>
        <v>0</v>
      </c>
      <c r="I122" s="126"/>
      <c r="K122" s="78"/>
    </row>
    <row r="123" spans="1:13" x14ac:dyDescent="0.25">
      <c r="A123" s="181"/>
      <c r="B123" s="184"/>
      <c r="C123" s="31" t="s">
        <v>67</v>
      </c>
      <c r="D123" s="29"/>
      <c r="E123" s="30"/>
      <c r="F123" s="30"/>
      <c r="G123" s="46">
        <f t="shared" si="9"/>
        <v>0</v>
      </c>
      <c r="H123" s="118">
        <f t="shared" si="10"/>
        <v>0</v>
      </c>
      <c r="I123" s="126"/>
      <c r="K123" s="78"/>
    </row>
    <row r="124" spans="1:13" x14ac:dyDescent="0.25">
      <c r="A124" s="182"/>
      <c r="B124" s="185"/>
      <c r="C124" s="31" t="s">
        <v>67</v>
      </c>
      <c r="D124" s="29"/>
      <c r="E124" s="30"/>
      <c r="F124" s="30"/>
      <c r="G124" s="46">
        <f t="shared" si="9"/>
        <v>0</v>
      </c>
      <c r="H124" s="118">
        <f t="shared" si="10"/>
        <v>0</v>
      </c>
      <c r="I124" s="126"/>
      <c r="K124" s="78"/>
    </row>
    <row r="125" spans="1:13" x14ac:dyDescent="0.25">
      <c r="A125" s="180" t="s">
        <v>93</v>
      </c>
      <c r="B125" s="183" t="s">
        <v>61</v>
      </c>
      <c r="C125" s="25" t="s">
        <v>62</v>
      </c>
      <c r="D125" s="26"/>
      <c r="E125" s="27"/>
      <c r="F125" s="27"/>
      <c r="G125" s="45">
        <f>SUM(G126:G131)</f>
        <v>0</v>
      </c>
      <c r="H125" s="116">
        <f>SUM(H126:H131)</f>
        <v>0</v>
      </c>
      <c r="I125" s="126"/>
      <c r="K125" s="78"/>
    </row>
    <row r="126" spans="1:13" x14ac:dyDescent="0.25">
      <c r="A126" s="181"/>
      <c r="B126" s="184"/>
      <c r="C126" s="28" t="s">
        <v>63</v>
      </c>
      <c r="D126" s="29" t="s">
        <v>151</v>
      </c>
      <c r="E126" s="30"/>
      <c r="F126" s="30"/>
      <c r="G126" s="46">
        <f t="shared" ref="G126:G131" si="11">ROUND(E126*F126,2)</f>
        <v>0</v>
      </c>
      <c r="H126" s="118">
        <f t="shared" ref="H126:H131" si="12">ROUND(G126*$D$7,2)</f>
        <v>0</v>
      </c>
      <c r="I126" s="126"/>
      <c r="K126" s="78"/>
    </row>
    <row r="127" spans="1:13" x14ac:dyDescent="0.25">
      <c r="A127" s="181"/>
      <c r="B127" s="184"/>
      <c r="C127" s="28" t="s">
        <v>64</v>
      </c>
      <c r="D127" s="29" t="s">
        <v>151</v>
      </c>
      <c r="E127" s="30"/>
      <c r="F127" s="30"/>
      <c r="G127" s="46">
        <f t="shared" si="11"/>
        <v>0</v>
      </c>
      <c r="H127" s="118">
        <f t="shared" si="12"/>
        <v>0</v>
      </c>
      <c r="I127" s="126"/>
      <c r="K127" s="78"/>
    </row>
    <row r="128" spans="1:13" x14ac:dyDescent="0.25">
      <c r="A128" s="181"/>
      <c r="B128" s="184"/>
      <c r="C128" s="28" t="s">
        <v>65</v>
      </c>
      <c r="D128" s="29" t="s">
        <v>151</v>
      </c>
      <c r="E128" s="30"/>
      <c r="F128" s="30"/>
      <c r="G128" s="46">
        <f t="shared" si="11"/>
        <v>0</v>
      </c>
      <c r="H128" s="118">
        <f t="shared" si="12"/>
        <v>0</v>
      </c>
      <c r="I128" s="126"/>
      <c r="K128" s="78"/>
    </row>
    <row r="129" spans="1:11" s="79" customFormat="1" x14ac:dyDescent="0.25">
      <c r="A129" s="181"/>
      <c r="B129" s="184"/>
      <c r="C129" s="28" t="s">
        <v>66</v>
      </c>
      <c r="D129" s="29" t="s">
        <v>151</v>
      </c>
      <c r="E129" s="30"/>
      <c r="F129" s="30"/>
      <c r="G129" s="46">
        <f t="shared" si="11"/>
        <v>0</v>
      </c>
      <c r="H129" s="118">
        <f t="shared" si="12"/>
        <v>0</v>
      </c>
      <c r="I129" s="126"/>
      <c r="K129" s="78"/>
    </row>
    <row r="130" spans="1:11" s="79" customFormat="1" x14ac:dyDescent="0.25">
      <c r="A130" s="181"/>
      <c r="B130" s="184"/>
      <c r="C130" s="31" t="s">
        <v>67</v>
      </c>
      <c r="D130" s="29" t="s">
        <v>151</v>
      </c>
      <c r="E130" s="30"/>
      <c r="F130" s="30"/>
      <c r="G130" s="46">
        <f t="shared" si="11"/>
        <v>0</v>
      </c>
      <c r="H130" s="118">
        <f t="shared" si="12"/>
        <v>0</v>
      </c>
      <c r="I130" s="126"/>
      <c r="K130" s="78"/>
    </row>
    <row r="131" spans="1:11" s="79" customFormat="1" x14ac:dyDescent="0.25">
      <c r="A131" s="182"/>
      <c r="B131" s="185"/>
      <c r="C131" s="31" t="s">
        <v>67</v>
      </c>
      <c r="D131" s="29" t="s">
        <v>151</v>
      </c>
      <c r="E131" s="30"/>
      <c r="F131" s="30"/>
      <c r="G131" s="46">
        <f t="shared" si="11"/>
        <v>0</v>
      </c>
      <c r="H131" s="118">
        <f t="shared" si="12"/>
        <v>0</v>
      </c>
      <c r="I131" s="126"/>
      <c r="K131" s="78"/>
    </row>
    <row r="132" spans="1:11" s="79" customFormat="1" x14ac:dyDescent="0.25">
      <c r="A132" s="180" t="s">
        <v>94</v>
      </c>
      <c r="B132" s="183" t="s">
        <v>61</v>
      </c>
      <c r="C132" s="25" t="s">
        <v>62</v>
      </c>
      <c r="D132" s="26"/>
      <c r="E132" s="27"/>
      <c r="F132" s="27"/>
      <c r="G132" s="45">
        <f>SUM(G133:G138)</f>
        <v>0</v>
      </c>
      <c r="H132" s="116">
        <f>SUM(H133:H138)</f>
        <v>0</v>
      </c>
      <c r="I132" s="126"/>
      <c r="K132" s="78"/>
    </row>
    <row r="133" spans="1:11" s="79" customFormat="1" x14ac:dyDescent="0.25">
      <c r="A133" s="181"/>
      <c r="B133" s="184"/>
      <c r="C133" s="28" t="s">
        <v>63</v>
      </c>
      <c r="D133" s="29" t="s">
        <v>151</v>
      </c>
      <c r="E133" s="30"/>
      <c r="F133" s="30"/>
      <c r="G133" s="46">
        <f t="shared" ref="G133:G138" si="13">ROUND(E133*F133,2)</f>
        <v>0</v>
      </c>
      <c r="H133" s="118">
        <f t="shared" ref="H133:H138" si="14">ROUND(G133*$D$7,2)</f>
        <v>0</v>
      </c>
      <c r="I133" s="126"/>
      <c r="K133" s="78"/>
    </row>
    <row r="134" spans="1:11" s="79" customFormat="1" x14ac:dyDescent="0.25">
      <c r="A134" s="181"/>
      <c r="B134" s="184"/>
      <c r="C134" s="28" t="s">
        <v>64</v>
      </c>
      <c r="D134" s="29" t="s">
        <v>151</v>
      </c>
      <c r="E134" s="30"/>
      <c r="F134" s="30"/>
      <c r="G134" s="46">
        <f t="shared" si="13"/>
        <v>0</v>
      </c>
      <c r="H134" s="118">
        <f t="shared" si="14"/>
        <v>0</v>
      </c>
      <c r="I134" s="126"/>
      <c r="K134" s="78"/>
    </row>
    <row r="135" spans="1:11" s="79" customFormat="1" x14ac:dyDescent="0.25">
      <c r="A135" s="181"/>
      <c r="B135" s="184"/>
      <c r="C135" s="28" t="s">
        <v>65</v>
      </c>
      <c r="D135" s="29" t="s">
        <v>151</v>
      </c>
      <c r="E135" s="30"/>
      <c r="F135" s="30"/>
      <c r="G135" s="46">
        <f t="shared" si="13"/>
        <v>0</v>
      </c>
      <c r="H135" s="118">
        <f t="shared" si="14"/>
        <v>0</v>
      </c>
      <c r="I135" s="126"/>
      <c r="K135" s="78"/>
    </row>
    <row r="136" spans="1:11" s="79" customFormat="1" x14ac:dyDescent="0.25">
      <c r="A136" s="181"/>
      <c r="B136" s="184"/>
      <c r="C136" s="28" t="s">
        <v>66</v>
      </c>
      <c r="D136" s="29" t="s">
        <v>151</v>
      </c>
      <c r="E136" s="30"/>
      <c r="F136" s="30"/>
      <c r="G136" s="46">
        <f t="shared" si="13"/>
        <v>0</v>
      </c>
      <c r="H136" s="118">
        <f t="shared" si="14"/>
        <v>0</v>
      </c>
      <c r="I136" s="126"/>
      <c r="K136" s="78"/>
    </row>
    <row r="137" spans="1:11" s="79" customFormat="1" x14ac:dyDescent="0.25">
      <c r="A137" s="181"/>
      <c r="B137" s="184"/>
      <c r="C137" s="31" t="s">
        <v>67</v>
      </c>
      <c r="D137" s="29" t="s">
        <v>151</v>
      </c>
      <c r="E137" s="30"/>
      <c r="F137" s="30"/>
      <c r="G137" s="46">
        <f t="shared" si="13"/>
        <v>0</v>
      </c>
      <c r="H137" s="118">
        <f t="shared" si="14"/>
        <v>0</v>
      </c>
      <c r="I137" s="126"/>
      <c r="K137" s="78"/>
    </row>
    <row r="138" spans="1:11" s="79" customFormat="1" x14ac:dyDescent="0.25">
      <c r="A138" s="182"/>
      <c r="B138" s="185"/>
      <c r="C138" s="31" t="s">
        <v>67</v>
      </c>
      <c r="D138" s="29" t="s">
        <v>151</v>
      </c>
      <c r="E138" s="30"/>
      <c r="F138" s="30"/>
      <c r="G138" s="46">
        <f t="shared" si="13"/>
        <v>0</v>
      </c>
      <c r="H138" s="118">
        <f t="shared" si="14"/>
        <v>0</v>
      </c>
      <c r="I138" s="126"/>
      <c r="K138" s="78"/>
    </row>
    <row r="139" spans="1:11" s="79" customFormat="1" x14ac:dyDescent="0.25">
      <c r="A139" s="180" t="s">
        <v>95</v>
      </c>
      <c r="B139" s="183" t="s">
        <v>61</v>
      </c>
      <c r="C139" s="25" t="s">
        <v>62</v>
      </c>
      <c r="D139" s="26"/>
      <c r="E139" s="27"/>
      <c r="F139" s="27"/>
      <c r="G139" s="45">
        <f>SUM(G140:G145)</f>
        <v>0</v>
      </c>
      <c r="H139" s="116">
        <f>SUM(H140:H145)</f>
        <v>0</v>
      </c>
      <c r="I139" s="126"/>
      <c r="K139" s="78"/>
    </row>
    <row r="140" spans="1:11" s="79" customFormat="1" x14ac:dyDescent="0.25">
      <c r="A140" s="181"/>
      <c r="B140" s="184"/>
      <c r="C140" s="28" t="s">
        <v>63</v>
      </c>
      <c r="D140" s="29" t="s">
        <v>151</v>
      </c>
      <c r="E140" s="30"/>
      <c r="F140" s="30"/>
      <c r="G140" s="46">
        <f t="shared" ref="G140:G145" si="15">ROUND(E140*F140,2)</f>
        <v>0</v>
      </c>
      <c r="H140" s="118">
        <f t="shared" ref="H140:H145" si="16">ROUND(G140*$D$7,2)</f>
        <v>0</v>
      </c>
      <c r="I140" s="126"/>
      <c r="K140" s="78"/>
    </row>
    <row r="141" spans="1:11" s="79" customFormat="1" x14ac:dyDescent="0.25">
      <c r="A141" s="181"/>
      <c r="B141" s="184"/>
      <c r="C141" s="28" t="s">
        <v>64</v>
      </c>
      <c r="D141" s="29" t="s">
        <v>151</v>
      </c>
      <c r="E141" s="30"/>
      <c r="F141" s="30"/>
      <c r="G141" s="46">
        <f t="shared" si="15"/>
        <v>0</v>
      </c>
      <c r="H141" s="118">
        <f t="shared" si="16"/>
        <v>0</v>
      </c>
      <c r="I141" s="126"/>
      <c r="K141" s="78"/>
    </row>
    <row r="142" spans="1:11" s="79" customFormat="1" x14ac:dyDescent="0.25">
      <c r="A142" s="181"/>
      <c r="B142" s="184"/>
      <c r="C142" s="28" t="s">
        <v>65</v>
      </c>
      <c r="D142" s="29" t="s">
        <v>151</v>
      </c>
      <c r="E142" s="30"/>
      <c r="F142" s="30"/>
      <c r="G142" s="46">
        <f t="shared" si="15"/>
        <v>0</v>
      </c>
      <c r="H142" s="118">
        <f t="shared" si="16"/>
        <v>0</v>
      </c>
      <c r="I142" s="126"/>
      <c r="K142" s="78"/>
    </row>
    <row r="143" spans="1:11" s="79" customFormat="1" x14ac:dyDescent="0.25">
      <c r="A143" s="181"/>
      <c r="B143" s="184"/>
      <c r="C143" s="28" t="s">
        <v>66</v>
      </c>
      <c r="D143" s="29" t="s">
        <v>151</v>
      </c>
      <c r="E143" s="30"/>
      <c r="F143" s="30"/>
      <c r="G143" s="46">
        <f t="shared" si="15"/>
        <v>0</v>
      </c>
      <c r="H143" s="118">
        <f t="shared" si="16"/>
        <v>0</v>
      </c>
      <c r="I143" s="126"/>
      <c r="K143" s="78"/>
    </row>
    <row r="144" spans="1:11" s="79" customFormat="1" x14ac:dyDescent="0.25">
      <c r="A144" s="181"/>
      <c r="B144" s="184"/>
      <c r="C144" s="31" t="s">
        <v>67</v>
      </c>
      <c r="D144" s="29" t="s">
        <v>151</v>
      </c>
      <c r="E144" s="30"/>
      <c r="F144" s="30"/>
      <c r="G144" s="46">
        <f t="shared" si="15"/>
        <v>0</v>
      </c>
      <c r="H144" s="118">
        <f t="shared" si="16"/>
        <v>0</v>
      </c>
      <c r="I144" s="126"/>
      <c r="K144" s="78"/>
    </row>
    <row r="145" spans="1:11" s="79" customFormat="1" x14ac:dyDescent="0.25">
      <c r="A145" s="182"/>
      <c r="B145" s="185"/>
      <c r="C145" s="31" t="s">
        <v>67</v>
      </c>
      <c r="D145" s="29" t="s">
        <v>151</v>
      </c>
      <c r="E145" s="30"/>
      <c r="F145" s="30"/>
      <c r="G145" s="46">
        <f t="shared" si="15"/>
        <v>0</v>
      </c>
      <c r="H145" s="118">
        <f t="shared" si="16"/>
        <v>0</v>
      </c>
      <c r="I145" s="126"/>
      <c r="K145" s="78"/>
    </row>
    <row r="146" spans="1:11" s="79" customFormat="1" x14ac:dyDescent="0.25">
      <c r="A146" s="180" t="s">
        <v>96</v>
      </c>
      <c r="B146" s="183" t="s">
        <v>61</v>
      </c>
      <c r="C146" s="25" t="s">
        <v>62</v>
      </c>
      <c r="D146" s="26"/>
      <c r="E146" s="27"/>
      <c r="F146" s="27"/>
      <c r="G146" s="45">
        <f>SUM(G147:G152)</f>
        <v>0</v>
      </c>
      <c r="H146" s="116">
        <f>SUM(H147:H152)</f>
        <v>0</v>
      </c>
      <c r="I146" s="126"/>
      <c r="K146" s="78"/>
    </row>
    <row r="147" spans="1:11" s="79" customFormat="1" x14ac:dyDescent="0.25">
      <c r="A147" s="181"/>
      <c r="B147" s="184"/>
      <c r="C147" s="28" t="s">
        <v>63</v>
      </c>
      <c r="D147" s="29" t="s">
        <v>151</v>
      </c>
      <c r="E147" s="30"/>
      <c r="F147" s="30"/>
      <c r="G147" s="46">
        <f t="shared" ref="G147:G152" si="17">ROUND(E147*F147,2)</f>
        <v>0</v>
      </c>
      <c r="H147" s="118">
        <f t="shared" ref="H147:H152" si="18">ROUND(G147*$D$7,2)</f>
        <v>0</v>
      </c>
      <c r="I147" s="126"/>
      <c r="K147" s="78"/>
    </row>
    <row r="148" spans="1:11" s="79" customFormat="1" x14ac:dyDescent="0.25">
      <c r="A148" s="181"/>
      <c r="B148" s="184"/>
      <c r="C148" s="28" t="s">
        <v>64</v>
      </c>
      <c r="D148" s="29" t="s">
        <v>151</v>
      </c>
      <c r="E148" s="30"/>
      <c r="F148" s="30"/>
      <c r="G148" s="46">
        <f t="shared" si="17"/>
        <v>0</v>
      </c>
      <c r="H148" s="118">
        <f t="shared" si="18"/>
        <v>0</v>
      </c>
      <c r="I148" s="126"/>
      <c r="K148" s="78"/>
    </row>
    <row r="149" spans="1:11" s="79" customFormat="1" x14ac:dyDescent="0.25">
      <c r="A149" s="181"/>
      <c r="B149" s="184"/>
      <c r="C149" s="28" t="s">
        <v>65</v>
      </c>
      <c r="D149" s="29" t="s">
        <v>151</v>
      </c>
      <c r="E149" s="30"/>
      <c r="F149" s="30"/>
      <c r="G149" s="46">
        <f t="shared" si="17"/>
        <v>0</v>
      </c>
      <c r="H149" s="118">
        <f t="shared" si="18"/>
        <v>0</v>
      </c>
      <c r="I149" s="126"/>
      <c r="K149" s="78"/>
    </row>
    <row r="150" spans="1:11" s="79" customFormat="1" x14ac:dyDescent="0.25">
      <c r="A150" s="181"/>
      <c r="B150" s="184"/>
      <c r="C150" s="28" t="s">
        <v>66</v>
      </c>
      <c r="D150" s="29" t="s">
        <v>151</v>
      </c>
      <c r="E150" s="30"/>
      <c r="F150" s="30"/>
      <c r="G150" s="46">
        <f t="shared" si="17"/>
        <v>0</v>
      </c>
      <c r="H150" s="118">
        <f t="shared" si="18"/>
        <v>0</v>
      </c>
      <c r="I150" s="126"/>
      <c r="K150" s="78"/>
    </row>
    <row r="151" spans="1:11" s="79" customFormat="1" x14ac:dyDescent="0.25">
      <c r="A151" s="181"/>
      <c r="B151" s="184"/>
      <c r="C151" s="31" t="s">
        <v>67</v>
      </c>
      <c r="D151" s="29" t="s">
        <v>151</v>
      </c>
      <c r="E151" s="30"/>
      <c r="F151" s="30"/>
      <c r="G151" s="46">
        <f t="shared" si="17"/>
        <v>0</v>
      </c>
      <c r="H151" s="118">
        <f t="shared" si="18"/>
        <v>0</v>
      </c>
      <c r="I151" s="126"/>
      <c r="K151" s="78"/>
    </row>
    <row r="152" spans="1:11" s="79" customFormat="1" x14ac:dyDescent="0.25">
      <c r="A152" s="182"/>
      <c r="B152" s="185"/>
      <c r="C152" s="31" t="s">
        <v>67</v>
      </c>
      <c r="D152" s="29" t="s">
        <v>151</v>
      </c>
      <c r="E152" s="30"/>
      <c r="F152" s="30"/>
      <c r="G152" s="46">
        <f t="shared" si="17"/>
        <v>0</v>
      </c>
      <c r="H152" s="118">
        <f t="shared" si="18"/>
        <v>0</v>
      </c>
      <c r="I152" s="126"/>
      <c r="K152" s="78"/>
    </row>
    <row r="153" spans="1:11" s="79" customFormat="1" x14ac:dyDescent="0.25">
      <c r="A153" s="180" t="s">
        <v>97</v>
      </c>
      <c r="B153" s="183" t="s">
        <v>61</v>
      </c>
      <c r="C153" s="25" t="s">
        <v>62</v>
      </c>
      <c r="D153" s="26"/>
      <c r="E153" s="27"/>
      <c r="F153" s="27"/>
      <c r="G153" s="45">
        <f>SUM(G154:G159)</f>
        <v>0</v>
      </c>
      <c r="H153" s="116">
        <f>SUM(H154:H159)</f>
        <v>0</v>
      </c>
      <c r="I153" s="126"/>
      <c r="K153" s="78"/>
    </row>
    <row r="154" spans="1:11" s="79" customFormat="1" x14ac:dyDescent="0.25">
      <c r="A154" s="181"/>
      <c r="B154" s="184"/>
      <c r="C154" s="28" t="s">
        <v>63</v>
      </c>
      <c r="D154" s="29" t="s">
        <v>151</v>
      </c>
      <c r="E154" s="30"/>
      <c r="F154" s="30"/>
      <c r="G154" s="46">
        <f t="shared" ref="G154:G159" si="19">ROUND(E154*F154,2)</f>
        <v>0</v>
      </c>
      <c r="H154" s="118">
        <f t="shared" ref="H154:H159" si="20">ROUND(G154*$D$7,2)</f>
        <v>0</v>
      </c>
      <c r="I154" s="126"/>
      <c r="K154" s="78"/>
    </row>
    <row r="155" spans="1:11" s="79" customFormat="1" x14ac:dyDescent="0.25">
      <c r="A155" s="181"/>
      <c r="B155" s="184"/>
      <c r="C155" s="28" t="s">
        <v>64</v>
      </c>
      <c r="D155" s="29" t="s">
        <v>151</v>
      </c>
      <c r="E155" s="30"/>
      <c r="F155" s="30"/>
      <c r="G155" s="46">
        <f t="shared" si="19"/>
        <v>0</v>
      </c>
      <c r="H155" s="118">
        <f t="shared" si="20"/>
        <v>0</v>
      </c>
      <c r="I155" s="126"/>
      <c r="K155" s="78"/>
    </row>
    <row r="156" spans="1:11" s="79" customFormat="1" x14ac:dyDescent="0.25">
      <c r="A156" s="181"/>
      <c r="B156" s="184"/>
      <c r="C156" s="28" t="s">
        <v>65</v>
      </c>
      <c r="D156" s="29" t="s">
        <v>151</v>
      </c>
      <c r="E156" s="30"/>
      <c r="F156" s="30"/>
      <c r="G156" s="46">
        <f t="shared" si="19"/>
        <v>0</v>
      </c>
      <c r="H156" s="118">
        <f t="shared" si="20"/>
        <v>0</v>
      </c>
      <c r="I156" s="126"/>
      <c r="K156" s="78"/>
    </row>
    <row r="157" spans="1:11" s="79" customFormat="1" x14ac:dyDescent="0.25">
      <c r="A157" s="181"/>
      <c r="B157" s="184"/>
      <c r="C157" s="28" t="s">
        <v>66</v>
      </c>
      <c r="D157" s="29" t="s">
        <v>151</v>
      </c>
      <c r="E157" s="30"/>
      <c r="F157" s="30"/>
      <c r="G157" s="46">
        <f t="shared" si="19"/>
        <v>0</v>
      </c>
      <c r="H157" s="118">
        <f t="shared" si="20"/>
        <v>0</v>
      </c>
      <c r="I157" s="126"/>
      <c r="K157" s="78"/>
    </row>
    <row r="158" spans="1:11" s="79" customFormat="1" x14ac:dyDescent="0.25">
      <c r="A158" s="181"/>
      <c r="B158" s="184"/>
      <c r="C158" s="31" t="s">
        <v>67</v>
      </c>
      <c r="D158" s="29" t="s">
        <v>151</v>
      </c>
      <c r="E158" s="30"/>
      <c r="F158" s="30"/>
      <c r="G158" s="46">
        <f t="shared" si="19"/>
        <v>0</v>
      </c>
      <c r="H158" s="118">
        <f t="shared" si="20"/>
        <v>0</v>
      </c>
      <c r="I158" s="126"/>
      <c r="K158" s="78"/>
    </row>
    <row r="159" spans="1:11" s="79" customFormat="1" x14ac:dyDescent="0.25">
      <c r="A159" s="182"/>
      <c r="B159" s="185"/>
      <c r="C159" s="31" t="s">
        <v>67</v>
      </c>
      <c r="D159" s="29" t="s">
        <v>151</v>
      </c>
      <c r="E159" s="30"/>
      <c r="F159" s="30"/>
      <c r="G159" s="46">
        <f t="shared" si="19"/>
        <v>0</v>
      </c>
      <c r="H159" s="118">
        <f t="shared" si="20"/>
        <v>0</v>
      </c>
      <c r="I159" s="126"/>
      <c r="K159" s="78"/>
    </row>
    <row r="160" spans="1:11" s="79" customFormat="1" x14ac:dyDescent="0.25">
      <c r="A160" s="180" t="s">
        <v>98</v>
      </c>
      <c r="B160" s="183" t="s">
        <v>61</v>
      </c>
      <c r="C160" s="25" t="s">
        <v>62</v>
      </c>
      <c r="D160" s="26"/>
      <c r="E160" s="27"/>
      <c r="F160" s="27"/>
      <c r="G160" s="45">
        <f>SUM(G161:G166)</f>
        <v>0</v>
      </c>
      <c r="H160" s="116">
        <f>SUM(H161:H166)</f>
        <v>0</v>
      </c>
      <c r="I160" s="126"/>
      <c r="K160" s="78"/>
    </row>
    <row r="161" spans="1:11" s="79" customFormat="1" x14ac:dyDescent="0.25">
      <c r="A161" s="181"/>
      <c r="B161" s="184"/>
      <c r="C161" s="28" t="s">
        <v>63</v>
      </c>
      <c r="D161" s="29" t="s">
        <v>151</v>
      </c>
      <c r="E161" s="30"/>
      <c r="F161" s="30"/>
      <c r="G161" s="46">
        <f t="shared" ref="G161:G166" si="21">ROUND(E161*F161,2)</f>
        <v>0</v>
      </c>
      <c r="H161" s="118">
        <f t="shared" ref="H161:H166" si="22">ROUND(G161*$D$7,2)</f>
        <v>0</v>
      </c>
      <c r="I161" s="126"/>
      <c r="K161" s="78"/>
    </row>
    <row r="162" spans="1:11" s="79" customFormat="1" x14ac:dyDescent="0.25">
      <c r="A162" s="181"/>
      <c r="B162" s="184"/>
      <c r="C162" s="28" t="s">
        <v>64</v>
      </c>
      <c r="D162" s="29" t="s">
        <v>151</v>
      </c>
      <c r="E162" s="30"/>
      <c r="F162" s="30"/>
      <c r="G162" s="46">
        <f t="shared" si="21"/>
        <v>0</v>
      </c>
      <c r="H162" s="118">
        <f t="shared" si="22"/>
        <v>0</v>
      </c>
      <c r="I162" s="126"/>
      <c r="K162" s="78"/>
    </row>
    <row r="163" spans="1:11" s="79" customFormat="1" x14ac:dyDescent="0.25">
      <c r="A163" s="181"/>
      <c r="B163" s="184"/>
      <c r="C163" s="28" t="s">
        <v>65</v>
      </c>
      <c r="D163" s="29" t="s">
        <v>151</v>
      </c>
      <c r="E163" s="30"/>
      <c r="F163" s="30"/>
      <c r="G163" s="46">
        <f t="shared" si="21"/>
        <v>0</v>
      </c>
      <c r="H163" s="118">
        <f t="shared" si="22"/>
        <v>0</v>
      </c>
      <c r="I163" s="126"/>
      <c r="K163" s="78"/>
    </row>
    <row r="164" spans="1:11" s="79" customFormat="1" x14ac:dyDescent="0.25">
      <c r="A164" s="181"/>
      <c r="B164" s="184"/>
      <c r="C164" s="28" t="s">
        <v>66</v>
      </c>
      <c r="D164" s="29" t="s">
        <v>151</v>
      </c>
      <c r="E164" s="30"/>
      <c r="F164" s="30"/>
      <c r="G164" s="46">
        <f t="shared" si="21"/>
        <v>0</v>
      </c>
      <c r="H164" s="118">
        <f t="shared" si="22"/>
        <v>0</v>
      </c>
      <c r="I164" s="126"/>
      <c r="K164" s="78"/>
    </row>
    <row r="165" spans="1:11" s="79" customFormat="1" x14ac:dyDescent="0.25">
      <c r="A165" s="181"/>
      <c r="B165" s="184"/>
      <c r="C165" s="31" t="s">
        <v>67</v>
      </c>
      <c r="D165" s="29" t="s">
        <v>151</v>
      </c>
      <c r="E165" s="30"/>
      <c r="F165" s="30"/>
      <c r="G165" s="46">
        <f t="shared" si="21"/>
        <v>0</v>
      </c>
      <c r="H165" s="118">
        <f t="shared" si="22"/>
        <v>0</v>
      </c>
      <c r="I165" s="126"/>
      <c r="K165" s="78"/>
    </row>
    <row r="166" spans="1:11" s="79" customFormat="1" x14ac:dyDescent="0.25">
      <c r="A166" s="182"/>
      <c r="B166" s="185"/>
      <c r="C166" s="31" t="s">
        <v>67</v>
      </c>
      <c r="D166" s="29" t="s">
        <v>151</v>
      </c>
      <c r="E166" s="30"/>
      <c r="F166" s="30"/>
      <c r="G166" s="46">
        <f t="shared" si="21"/>
        <v>0</v>
      </c>
      <c r="H166" s="118">
        <f t="shared" si="22"/>
        <v>0</v>
      </c>
      <c r="I166" s="126"/>
      <c r="K166" s="78"/>
    </row>
    <row r="167" spans="1:11" s="79" customFormat="1" x14ac:dyDescent="0.25">
      <c r="A167" s="180" t="s">
        <v>99</v>
      </c>
      <c r="B167" s="183" t="s">
        <v>61</v>
      </c>
      <c r="C167" s="25" t="s">
        <v>62</v>
      </c>
      <c r="D167" s="26"/>
      <c r="E167" s="27"/>
      <c r="F167" s="27"/>
      <c r="G167" s="45">
        <f>SUM(G168:G173)</f>
        <v>0</v>
      </c>
      <c r="H167" s="116">
        <f>SUM(H168:H173)</f>
        <v>0</v>
      </c>
      <c r="I167" s="126"/>
      <c r="K167" s="78"/>
    </row>
    <row r="168" spans="1:11" s="79" customFormat="1" x14ac:dyDescent="0.25">
      <c r="A168" s="181"/>
      <c r="B168" s="184"/>
      <c r="C168" s="28" t="s">
        <v>63</v>
      </c>
      <c r="D168" s="29" t="s">
        <v>151</v>
      </c>
      <c r="E168" s="30"/>
      <c r="F168" s="30"/>
      <c r="G168" s="46">
        <f t="shared" ref="G168:G173" si="23">ROUND(E168*F168,2)</f>
        <v>0</v>
      </c>
      <c r="H168" s="118">
        <f t="shared" ref="H168:H173" si="24">ROUND(G168*$D$7,2)</f>
        <v>0</v>
      </c>
      <c r="I168" s="126"/>
      <c r="K168" s="78"/>
    </row>
    <row r="169" spans="1:11" s="79" customFormat="1" x14ac:dyDescent="0.25">
      <c r="A169" s="181"/>
      <c r="B169" s="184"/>
      <c r="C169" s="28" t="s">
        <v>64</v>
      </c>
      <c r="D169" s="29" t="s">
        <v>151</v>
      </c>
      <c r="E169" s="30"/>
      <c r="F169" s="30"/>
      <c r="G169" s="46">
        <f t="shared" si="23"/>
        <v>0</v>
      </c>
      <c r="H169" s="118">
        <f t="shared" si="24"/>
        <v>0</v>
      </c>
      <c r="I169" s="126"/>
      <c r="K169" s="78"/>
    </row>
    <row r="170" spans="1:11" s="79" customFormat="1" x14ac:dyDescent="0.25">
      <c r="A170" s="181"/>
      <c r="B170" s="184"/>
      <c r="C170" s="28" t="s">
        <v>65</v>
      </c>
      <c r="D170" s="29" t="s">
        <v>151</v>
      </c>
      <c r="E170" s="30"/>
      <c r="F170" s="30"/>
      <c r="G170" s="46">
        <f t="shared" si="23"/>
        <v>0</v>
      </c>
      <c r="H170" s="118">
        <f t="shared" si="24"/>
        <v>0</v>
      </c>
      <c r="I170" s="126"/>
      <c r="K170" s="78"/>
    </row>
    <row r="171" spans="1:11" s="79" customFormat="1" x14ac:dyDescent="0.25">
      <c r="A171" s="181"/>
      <c r="B171" s="184"/>
      <c r="C171" s="28" t="s">
        <v>66</v>
      </c>
      <c r="D171" s="29" t="s">
        <v>151</v>
      </c>
      <c r="E171" s="30"/>
      <c r="F171" s="30"/>
      <c r="G171" s="46">
        <f t="shared" si="23"/>
        <v>0</v>
      </c>
      <c r="H171" s="118">
        <f t="shared" si="24"/>
        <v>0</v>
      </c>
      <c r="I171" s="126"/>
      <c r="K171" s="78"/>
    </row>
    <row r="172" spans="1:11" s="79" customFormat="1" x14ac:dyDescent="0.25">
      <c r="A172" s="181"/>
      <c r="B172" s="184"/>
      <c r="C172" s="31" t="s">
        <v>67</v>
      </c>
      <c r="D172" s="29" t="s">
        <v>151</v>
      </c>
      <c r="E172" s="30"/>
      <c r="F172" s="30"/>
      <c r="G172" s="46">
        <f t="shared" si="23"/>
        <v>0</v>
      </c>
      <c r="H172" s="118">
        <f t="shared" si="24"/>
        <v>0</v>
      </c>
      <c r="I172" s="126"/>
      <c r="K172" s="78"/>
    </row>
    <row r="173" spans="1:11" s="79" customFormat="1" x14ac:dyDescent="0.25">
      <c r="A173" s="182"/>
      <c r="B173" s="185"/>
      <c r="C173" s="31" t="s">
        <v>67</v>
      </c>
      <c r="D173" s="29" t="s">
        <v>151</v>
      </c>
      <c r="E173" s="30"/>
      <c r="F173" s="30"/>
      <c r="G173" s="46">
        <f t="shared" si="23"/>
        <v>0</v>
      </c>
      <c r="H173" s="118">
        <f t="shared" si="24"/>
        <v>0</v>
      </c>
      <c r="I173" s="126"/>
      <c r="K173" s="78"/>
    </row>
    <row r="174" spans="1:11" s="79" customFormat="1" x14ac:dyDescent="0.25">
      <c r="A174" s="180" t="s">
        <v>100</v>
      </c>
      <c r="B174" s="183" t="s">
        <v>61</v>
      </c>
      <c r="C174" s="25" t="s">
        <v>62</v>
      </c>
      <c r="D174" s="26"/>
      <c r="E174" s="27"/>
      <c r="F174" s="27"/>
      <c r="G174" s="45">
        <f>SUM(G175:G180)</f>
        <v>0</v>
      </c>
      <c r="H174" s="116">
        <f>SUM(H175:H180)</f>
        <v>0</v>
      </c>
      <c r="I174" s="126"/>
      <c r="K174" s="78"/>
    </row>
    <row r="175" spans="1:11" s="79" customFormat="1" x14ac:dyDescent="0.25">
      <c r="A175" s="181"/>
      <c r="B175" s="184"/>
      <c r="C175" s="28" t="s">
        <v>63</v>
      </c>
      <c r="D175" s="29" t="s">
        <v>151</v>
      </c>
      <c r="E175" s="30"/>
      <c r="F175" s="30"/>
      <c r="G175" s="46">
        <f t="shared" ref="G175:G180" si="25">ROUND(E175*F175,2)</f>
        <v>0</v>
      </c>
      <c r="H175" s="118">
        <f t="shared" ref="H175:H180" si="26">ROUND(G175*$D$7,2)</f>
        <v>0</v>
      </c>
      <c r="I175" s="126"/>
      <c r="K175" s="78"/>
    </row>
    <row r="176" spans="1:11" s="79" customFormat="1" x14ac:dyDescent="0.25">
      <c r="A176" s="181"/>
      <c r="B176" s="184"/>
      <c r="C176" s="28" t="s">
        <v>64</v>
      </c>
      <c r="D176" s="29" t="s">
        <v>151</v>
      </c>
      <c r="E176" s="30"/>
      <c r="F176" s="30"/>
      <c r="G176" s="46">
        <f t="shared" si="25"/>
        <v>0</v>
      </c>
      <c r="H176" s="118">
        <f t="shared" si="26"/>
        <v>0</v>
      </c>
      <c r="I176" s="126"/>
      <c r="K176" s="78"/>
    </row>
    <row r="177" spans="1:12" s="79" customFormat="1" x14ac:dyDescent="0.25">
      <c r="A177" s="181"/>
      <c r="B177" s="184"/>
      <c r="C177" s="28" t="s">
        <v>65</v>
      </c>
      <c r="D177" s="29" t="s">
        <v>151</v>
      </c>
      <c r="E177" s="30"/>
      <c r="F177" s="30"/>
      <c r="G177" s="46">
        <f t="shared" si="25"/>
        <v>0</v>
      </c>
      <c r="H177" s="118">
        <f t="shared" si="26"/>
        <v>0</v>
      </c>
      <c r="I177" s="126"/>
      <c r="K177" s="78"/>
    </row>
    <row r="178" spans="1:12" s="79" customFormat="1" x14ac:dyDescent="0.25">
      <c r="A178" s="181"/>
      <c r="B178" s="184"/>
      <c r="C178" s="28" t="s">
        <v>66</v>
      </c>
      <c r="D178" s="29" t="s">
        <v>151</v>
      </c>
      <c r="E178" s="30"/>
      <c r="F178" s="30"/>
      <c r="G178" s="46">
        <f t="shared" si="25"/>
        <v>0</v>
      </c>
      <c r="H178" s="118">
        <f t="shared" si="26"/>
        <v>0</v>
      </c>
      <c r="I178" s="126"/>
      <c r="K178" s="78"/>
    </row>
    <row r="179" spans="1:12" s="79" customFormat="1" x14ac:dyDescent="0.25">
      <c r="A179" s="181"/>
      <c r="B179" s="184"/>
      <c r="C179" s="31" t="s">
        <v>67</v>
      </c>
      <c r="D179" s="29" t="s">
        <v>151</v>
      </c>
      <c r="E179" s="30"/>
      <c r="F179" s="30"/>
      <c r="G179" s="46">
        <f t="shared" si="25"/>
        <v>0</v>
      </c>
      <c r="H179" s="118">
        <f t="shared" si="26"/>
        <v>0</v>
      </c>
      <c r="I179" s="126"/>
      <c r="K179" s="78"/>
    </row>
    <row r="180" spans="1:12" s="79" customFormat="1" x14ac:dyDescent="0.25">
      <c r="A180" s="182"/>
      <c r="B180" s="185"/>
      <c r="C180" s="31" t="s">
        <v>67</v>
      </c>
      <c r="D180" s="29" t="s">
        <v>151</v>
      </c>
      <c r="E180" s="30"/>
      <c r="F180" s="30"/>
      <c r="G180" s="46">
        <f t="shared" si="25"/>
        <v>0</v>
      </c>
      <c r="H180" s="118">
        <f t="shared" si="26"/>
        <v>0</v>
      </c>
      <c r="I180" s="126"/>
      <c r="K180" s="78"/>
    </row>
    <row r="181" spans="1:12" s="79" customFormat="1" x14ac:dyDescent="0.25">
      <c r="A181" s="180" t="s">
        <v>101</v>
      </c>
      <c r="B181" s="183" t="s">
        <v>61</v>
      </c>
      <c r="C181" s="25" t="s">
        <v>62</v>
      </c>
      <c r="D181" s="26"/>
      <c r="E181" s="27"/>
      <c r="F181" s="27"/>
      <c r="G181" s="45">
        <f>SUM(G182:G187)</f>
        <v>0</v>
      </c>
      <c r="H181" s="116">
        <f>SUM(H182:H187)</f>
        <v>0</v>
      </c>
      <c r="I181" s="126"/>
      <c r="K181" s="78"/>
    </row>
    <row r="182" spans="1:12" s="79" customFormat="1" x14ac:dyDescent="0.25">
      <c r="A182" s="181"/>
      <c r="B182" s="184"/>
      <c r="C182" s="28" t="s">
        <v>63</v>
      </c>
      <c r="D182" s="29" t="s">
        <v>151</v>
      </c>
      <c r="E182" s="30"/>
      <c r="F182" s="30"/>
      <c r="G182" s="46">
        <f t="shared" ref="G182:G187" si="27">ROUND(E182*F182,2)</f>
        <v>0</v>
      </c>
      <c r="H182" s="118">
        <f t="shared" ref="H182:H187" si="28">ROUND(G182*$D$7,2)</f>
        <v>0</v>
      </c>
      <c r="I182" s="126"/>
      <c r="K182" s="78"/>
    </row>
    <row r="183" spans="1:12" s="79" customFormat="1" x14ac:dyDescent="0.25">
      <c r="A183" s="181"/>
      <c r="B183" s="184"/>
      <c r="C183" s="28" t="s">
        <v>64</v>
      </c>
      <c r="D183" s="29" t="s">
        <v>151</v>
      </c>
      <c r="E183" s="30"/>
      <c r="F183" s="30"/>
      <c r="G183" s="46">
        <f t="shared" si="27"/>
        <v>0</v>
      </c>
      <c r="H183" s="118">
        <f t="shared" si="28"/>
        <v>0</v>
      </c>
      <c r="I183" s="126"/>
      <c r="K183" s="78"/>
    </row>
    <row r="184" spans="1:12" s="79" customFormat="1" x14ac:dyDescent="0.25">
      <c r="A184" s="181"/>
      <c r="B184" s="184"/>
      <c r="C184" s="28" t="s">
        <v>65</v>
      </c>
      <c r="D184" s="29" t="s">
        <v>151</v>
      </c>
      <c r="E184" s="30"/>
      <c r="F184" s="30"/>
      <c r="G184" s="46">
        <f t="shared" si="27"/>
        <v>0</v>
      </c>
      <c r="H184" s="118">
        <f t="shared" si="28"/>
        <v>0</v>
      </c>
      <c r="I184" s="126"/>
      <c r="K184" s="78"/>
    </row>
    <row r="185" spans="1:12" s="79" customFormat="1" x14ac:dyDescent="0.25">
      <c r="A185" s="181"/>
      <c r="B185" s="184"/>
      <c r="C185" s="28" t="s">
        <v>66</v>
      </c>
      <c r="D185" s="29" t="s">
        <v>151</v>
      </c>
      <c r="E185" s="30"/>
      <c r="F185" s="30"/>
      <c r="G185" s="46">
        <f t="shared" si="27"/>
        <v>0</v>
      </c>
      <c r="H185" s="118">
        <f t="shared" si="28"/>
        <v>0</v>
      </c>
      <c r="I185" s="126"/>
      <c r="K185" s="78"/>
    </row>
    <row r="186" spans="1:12" s="79" customFormat="1" x14ac:dyDescent="0.25">
      <c r="A186" s="181"/>
      <c r="B186" s="184"/>
      <c r="C186" s="31" t="s">
        <v>67</v>
      </c>
      <c r="D186" s="29" t="s">
        <v>151</v>
      </c>
      <c r="E186" s="30"/>
      <c r="F186" s="30"/>
      <c r="G186" s="46">
        <f t="shared" si="27"/>
        <v>0</v>
      </c>
      <c r="H186" s="118">
        <f t="shared" si="28"/>
        <v>0</v>
      </c>
      <c r="I186" s="126"/>
      <c r="K186" s="78"/>
    </row>
    <row r="187" spans="1:12" s="79" customFormat="1" x14ac:dyDescent="0.25">
      <c r="A187" s="182"/>
      <c r="B187" s="185"/>
      <c r="C187" s="31" t="s">
        <v>67</v>
      </c>
      <c r="D187" s="29" t="s">
        <v>151</v>
      </c>
      <c r="E187" s="30"/>
      <c r="F187" s="30"/>
      <c r="G187" s="46">
        <f t="shared" si="27"/>
        <v>0</v>
      </c>
      <c r="H187" s="118">
        <f t="shared" si="28"/>
        <v>0</v>
      </c>
      <c r="I187" s="126"/>
      <c r="K187" s="78"/>
    </row>
    <row r="188" spans="1:12" s="79" customFormat="1" ht="38.25" x14ac:dyDescent="0.25">
      <c r="A188" s="22" t="s">
        <v>51</v>
      </c>
      <c r="B188" s="178" t="s">
        <v>85</v>
      </c>
      <c r="C188" s="178"/>
      <c r="D188" s="178"/>
      <c r="E188" s="178"/>
      <c r="F188" s="179"/>
      <c r="G188" s="8">
        <f>SUM(G189:G193)</f>
        <v>0</v>
      </c>
      <c r="H188" s="8">
        <f>SUM(H189:H193)</f>
        <v>0</v>
      </c>
      <c r="I188" s="84"/>
      <c r="J188" s="82"/>
      <c r="K188" s="87" t="s">
        <v>68</v>
      </c>
      <c r="L188" s="87" t="s">
        <v>177</v>
      </c>
    </row>
    <row r="189" spans="1:12" s="79" customFormat="1" ht="21" customHeight="1" x14ac:dyDescent="0.25">
      <c r="A189" s="18" t="s">
        <v>53</v>
      </c>
      <c r="B189" s="163" t="s">
        <v>69</v>
      </c>
      <c r="C189" s="163"/>
      <c r="D189" s="32" t="s">
        <v>70</v>
      </c>
      <c r="E189" s="88"/>
      <c r="F189" s="90"/>
      <c r="G189" s="89">
        <f>E189*K189*L189/100</f>
        <v>0</v>
      </c>
      <c r="H189" s="40">
        <f>ROUND(G189*$D$7,2)</f>
        <v>0</v>
      </c>
      <c r="I189" s="104"/>
      <c r="J189" s="82"/>
      <c r="K189" s="47"/>
      <c r="L189" s="47"/>
    </row>
    <row r="190" spans="1:12" s="79" customFormat="1" ht="21" customHeight="1" x14ac:dyDescent="0.25">
      <c r="A190" s="18" t="s">
        <v>56</v>
      </c>
      <c r="B190" s="163" t="s">
        <v>69</v>
      </c>
      <c r="C190" s="163"/>
      <c r="D190" s="32" t="s">
        <v>70</v>
      </c>
      <c r="E190" s="88"/>
      <c r="F190" s="91"/>
      <c r="G190" s="89">
        <f>E190*K190*L190/100</f>
        <v>0</v>
      </c>
      <c r="H190" s="40">
        <f t="shared" ref="H190:H193" si="29">ROUND(G190*$D$7,2)</f>
        <v>0</v>
      </c>
      <c r="I190" s="104"/>
      <c r="J190" s="82"/>
      <c r="K190" s="47"/>
      <c r="L190" s="47"/>
    </row>
    <row r="191" spans="1:12" s="79" customFormat="1" ht="21" customHeight="1" x14ac:dyDescent="0.25">
      <c r="A191" s="18" t="s">
        <v>57</v>
      </c>
      <c r="B191" s="163" t="s">
        <v>69</v>
      </c>
      <c r="C191" s="163"/>
      <c r="D191" s="32" t="s">
        <v>70</v>
      </c>
      <c r="E191" s="88"/>
      <c r="F191" s="91"/>
      <c r="G191" s="89">
        <f>E191*K191*L191/100</f>
        <v>0</v>
      </c>
      <c r="H191" s="40">
        <f t="shared" si="29"/>
        <v>0</v>
      </c>
      <c r="I191" s="104"/>
      <c r="J191" s="82"/>
      <c r="K191" s="47"/>
      <c r="L191" s="47"/>
    </row>
    <row r="192" spans="1:12" s="79" customFormat="1" ht="21" customHeight="1" x14ac:dyDescent="0.25">
      <c r="A192" s="18" t="s">
        <v>58</v>
      </c>
      <c r="B192" s="163" t="s">
        <v>69</v>
      </c>
      <c r="C192" s="163"/>
      <c r="D192" s="32" t="s">
        <v>70</v>
      </c>
      <c r="E192" s="88"/>
      <c r="F192" s="91"/>
      <c r="G192" s="89">
        <f>E192*K192*L192/100</f>
        <v>0</v>
      </c>
      <c r="H192" s="40">
        <f t="shared" si="29"/>
        <v>0</v>
      </c>
      <c r="I192" s="104"/>
      <c r="J192" s="82"/>
      <c r="K192" s="47"/>
      <c r="L192" s="47"/>
    </row>
    <row r="193" spans="1:12" s="79" customFormat="1" ht="21" customHeight="1" x14ac:dyDescent="0.25">
      <c r="A193" s="18" t="s">
        <v>59</v>
      </c>
      <c r="B193" s="163" t="s">
        <v>69</v>
      </c>
      <c r="C193" s="163"/>
      <c r="D193" s="32" t="s">
        <v>70</v>
      </c>
      <c r="E193" s="88"/>
      <c r="F193" s="92"/>
      <c r="G193" s="89">
        <f>E193*K193*L193/100</f>
        <v>0</v>
      </c>
      <c r="H193" s="40">
        <f t="shared" si="29"/>
        <v>0</v>
      </c>
      <c r="I193" s="104"/>
      <c r="J193" s="82"/>
      <c r="K193" s="47"/>
      <c r="L193" s="47"/>
    </row>
    <row r="194" spans="1:12" s="79" customFormat="1" x14ac:dyDescent="0.25">
      <c r="A194" s="189" t="s">
        <v>71</v>
      </c>
      <c r="B194" s="189"/>
      <c r="C194" s="189"/>
      <c r="D194" s="189"/>
      <c r="E194" s="189"/>
      <c r="F194" s="190"/>
      <c r="G194" s="41">
        <f>G10+G38</f>
        <v>0</v>
      </c>
      <c r="H194" s="41">
        <f>H10+H38</f>
        <v>0</v>
      </c>
      <c r="I194" s="15"/>
      <c r="J194" s="82"/>
      <c r="K194" s="78"/>
    </row>
  </sheetData>
  <sheetProtection algorithmName="SHA-512" hashValue="JZ3cE+Tw+scrOHX/d/C/N23+fHFK6SavehntRm3BHhj+5DLrvPC7JIHApfuPGTDKYOhMz8w+oG/1W8+WrAAGqw==" saltValue="vcPLeuAt3Ts0IAIUC4DLGA==" spinCount="100000" sheet="1" objects="1" scenarios="1"/>
  <mergeCells count="120">
    <mergeCell ref="B192:C192"/>
    <mergeCell ref="B193:C193"/>
    <mergeCell ref="A194:F194"/>
    <mergeCell ref="A181:A187"/>
    <mergeCell ref="B181:B187"/>
    <mergeCell ref="B188:F188"/>
    <mergeCell ref="B189:C189"/>
    <mergeCell ref="B190:C190"/>
    <mergeCell ref="B191:C191"/>
    <mergeCell ref="A160:A166"/>
    <mergeCell ref="B160:B166"/>
    <mergeCell ref="A167:A173"/>
    <mergeCell ref="B167:B173"/>
    <mergeCell ref="A174:A180"/>
    <mergeCell ref="B174:B180"/>
    <mergeCell ref="A139:A145"/>
    <mergeCell ref="B139:B145"/>
    <mergeCell ref="A146:A152"/>
    <mergeCell ref="B146:B152"/>
    <mergeCell ref="A153:A159"/>
    <mergeCell ref="B153:B159"/>
    <mergeCell ref="B117:F117"/>
    <mergeCell ref="A118:A124"/>
    <mergeCell ref="B118:B124"/>
    <mergeCell ref="A125:A131"/>
    <mergeCell ref="B125:B131"/>
    <mergeCell ref="A132:A138"/>
    <mergeCell ref="B132:B138"/>
    <mergeCell ref="A107:A111"/>
    <mergeCell ref="B107:B111"/>
    <mergeCell ref="D107:D111"/>
    <mergeCell ref="A112:A116"/>
    <mergeCell ref="B112:B116"/>
    <mergeCell ref="D112:D116"/>
    <mergeCell ref="A97:A101"/>
    <mergeCell ref="B97:B101"/>
    <mergeCell ref="D97:D101"/>
    <mergeCell ref="A102:A106"/>
    <mergeCell ref="B102:B106"/>
    <mergeCell ref="D102:D106"/>
    <mergeCell ref="A87:A91"/>
    <mergeCell ref="B87:B91"/>
    <mergeCell ref="D87:D91"/>
    <mergeCell ref="A92:A96"/>
    <mergeCell ref="B92:B96"/>
    <mergeCell ref="D92:D96"/>
    <mergeCell ref="A77:A81"/>
    <mergeCell ref="B77:B81"/>
    <mergeCell ref="D77:D81"/>
    <mergeCell ref="A82:A86"/>
    <mergeCell ref="B82:B86"/>
    <mergeCell ref="D82:D86"/>
    <mergeCell ref="B65:C65"/>
    <mergeCell ref="B66:F66"/>
    <mergeCell ref="A67:A71"/>
    <mergeCell ref="B67:B71"/>
    <mergeCell ref="D67:D71"/>
    <mergeCell ref="A72:A76"/>
    <mergeCell ref="B72:B76"/>
    <mergeCell ref="D72:D76"/>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s>
  <dataValidations count="13">
    <dataValidation allowBlank="1" showInputMessage="1" showErrorMessage="1" prompt="Fizinio rodiklio numeris turi sutapti su paraiškoje nurodytu numeriu." sqref="D2"/>
    <dataValidation allowBlank="1" showErrorMessage="1" sqref="G67:G116"/>
    <dataValidation type="list" allowBlank="1" showInputMessage="1" showErrorMessage="1" prompt="pasirinkite finansavimo intensyvumą, vadovaujantis Aprašo 41 p." sqref="D7">
      <formula1>" ,100%,0%,25%,35%,40%,45%,50%,60%,65%,70%,75%,80%"</formula1>
    </dataValidation>
    <dataValidation type="list" allowBlank="1" showInputMessage="1" showErrorMessage="1" sqref="M67">
      <formula1>$P$67:$P$69</formula1>
    </dataValidation>
    <dataValidation type="list" allowBlank="1" showInputMessage="1" showErrorMessage="1" sqref="D4">
      <formula1>$M$2:$M$6</formula1>
    </dataValidation>
    <dataValidation type="list" allowBlank="1" showInputMessage="1" showErrorMessage="1" sqref="M11 D51:D65 D40:D49 D33:D37 D27:D31 D12:D25">
      <formula1>$M$11:$M$12</formula1>
    </dataValidation>
    <dataValidation type="list" allowBlank="1" showInputMessage="1" showErrorMessage="1" sqref="D6">
      <formula1>$N$2:$N$37</formula1>
    </dataValidation>
    <dataValidation type="list" allowBlank="1" showInputMessage="1" showErrorMessage="1" sqref="D119:D124 D182:D187 D175:D180 D168:D173 D161:D166 D154:D159 D147:D152 D140:D145 D133:D138 D126:D131">
      <formula1>$M$117:$M$118</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allowBlank="1" showInputMessage="1" showErrorMessage="1" prompt="įrašykite, kiek vienetų rodiklio siekiama" sqref="H4"/>
    <dataValidation allowBlank="1" showInputMessage="1" showErrorMessage="1" prompt="pro ratą procentą apsiskaičiuokite ir įrašykite reikšmę" sqref="E189"/>
    <dataValidation allowBlank="1" showInputMessage="1" showErrorMessage="1" prompt="pagrįskite, kaip apskaičuotas pro rata procentas" sqref="I189"/>
  </dataValidation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topLeftCell="B19" zoomScale="90" zoomScaleNormal="90" workbookViewId="0">
      <selection activeCell="B50" sqref="B50:F50"/>
    </sheetView>
  </sheetViews>
  <sheetFormatPr defaultRowHeight="15" x14ac:dyDescent="0.25"/>
  <cols>
    <col min="1" max="1" width="8.7109375" style="37" customWidth="1"/>
    <col min="2" max="2" width="28.7109375" style="37" customWidth="1"/>
    <col min="3" max="3" width="34.28515625" style="37" customWidth="1"/>
    <col min="4" max="4" width="8.7109375" style="37" customWidth="1"/>
    <col min="5" max="5" width="15.28515625" style="37" customWidth="1"/>
    <col min="6" max="6" width="11" style="37" customWidth="1"/>
    <col min="7" max="7" width="20.140625" style="122" customWidth="1"/>
    <col min="8" max="8" width="21" style="122" customWidth="1"/>
    <col min="9" max="9" width="26.5703125" style="37" customWidth="1"/>
    <col min="10" max="10" width="8.7109375" style="79" customWidth="1"/>
    <col min="11" max="11" width="16.42578125" style="79" customWidth="1"/>
    <col min="12" max="12" width="18.140625" style="79" hidden="1" customWidth="1"/>
    <col min="13" max="13" width="9.85546875" style="79" hidden="1" customWidth="1"/>
    <col min="14" max="14" width="3" style="37" hidden="1" customWidth="1"/>
    <col min="15" max="15" width="12.7109375" style="37" hidden="1" customWidth="1"/>
    <col min="16" max="16384" width="9.140625" style="37"/>
  </cols>
  <sheetData>
    <row r="1" spans="1:15" ht="39" customHeight="1" x14ac:dyDescent="0.25">
      <c r="A1" s="107"/>
      <c r="B1" s="107"/>
      <c r="C1" s="107" t="s">
        <v>157</v>
      </c>
      <c r="D1" s="154" t="s">
        <v>180</v>
      </c>
      <c r="E1" s="154"/>
      <c r="F1" s="154"/>
      <c r="G1" s="154"/>
      <c r="H1" s="154"/>
      <c r="I1" s="154"/>
      <c r="J1" s="77"/>
      <c r="K1" s="78"/>
    </row>
    <row r="2" spans="1:15" x14ac:dyDescent="0.25">
      <c r="A2" s="107"/>
      <c r="B2" s="107"/>
      <c r="C2" s="107" t="s">
        <v>1</v>
      </c>
      <c r="D2" s="7" t="s">
        <v>149</v>
      </c>
      <c r="E2" s="9"/>
      <c r="F2" s="9"/>
      <c r="G2" s="119"/>
      <c r="H2" s="119"/>
      <c r="I2" s="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107"/>
      <c r="B4" s="107"/>
      <c r="C4" s="107" t="s">
        <v>3</v>
      </c>
      <c r="D4" s="34" t="s">
        <v>150</v>
      </c>
      <c r="E4" s="34"/>
      <c r="F4" s="35" t="s">
        <v>4</v>
      </c>
      <c r="G4" s="123"/>
      <c r="H4" s="99"/>
      <c r="I4" s="9"/>
      <c r="J4" s="80"/>
      <c r="K4" s="78"/>
      <c r="M4" s="79" t="s">
        <v>150</v>
      </c>
      <c r="N4" s="37">
        <v>3</v>
      </c>
    </row>
    <row r="5" spans="1:15" x14ac:dyDescent="0.25">
      <c r="A5" s="164" t="s">
        <v>5</v>
      </c>
      <c r="B5" s="164"/>
      <c r="C5" s="164"/>
      <c r="D5" s="36"/>
      <c r="E5" s="36"/>
      <c r="F5" s="36"/>
      <c r="G5" s="99"/>
      <c r="H5" s="99"/>
      <c r="I5" s="33"/>
      <c r="J5" s="80"/>
      <c r="K5" s="78"/>
      <c r="M5" s="79" t="s">
        <v>156</v>
      </c>
      <c r="N5" s="37">
        <v>4</v>
      </c>
    </row>
    <row r="6" spans="1:15" ht="18" customHeight="1" x14ac:dyDescent="0.25">
      <c r="A6" s="107"/>
      <c r="B6" s="107"/>
      <c r="C6" s="107" t="s">
        <v>179</v>
      </c>
      <c r="D6" s="85">
        <v>12</v>
      </c>
      <c r="E6" s="86"/>
      <c r="F6" s="9"/>
      <c r="G6" s="119"/>
      <c r="H6" s="119"/>
      <c r="I6" s="9"/>
      <c r="J6" s="80"/>
      <c r="K6" s="78"/>
      <c r="M6" s="79" t="s">
        <v>155</v>
      </c>
      <c r="N6" s="37">
        <v>5</v>
      </c>
    </row>
    <row r="7" spans="1:15" x14ac:dyDescent="0.25">
      <c r="A7" s="107"/>
      <c r="B7" s="107"/>
      <c r="C7" s="107" t="s">
        <v>6</v>
      </c>
      <c r="D7" s="48">
        <v>0.5</v>
      </c>
      <c r="E7" s="9"/>
      <c r="F7" s="9"/>
      <c r="H7" s="120"/>
      <c r="I7" s="9"/>
      <c r="J7" s="80"/>
      <c r="K7" s="78"/>
      <c r="N7" s="37">
        <v>6</v>
      </c>
    </row>
    <row r="8" spans="1:15" x14ac:dyDescent="0.25">
      <c r="A8" s="10"/>
      <c r="B8" s="10"/>
      <c r="C8" s="10"/>
      <c r="D8" s="10"/>
      <c r="E8" s="10"/>
      <c r="F8" s="10"/>
      <c r="G8" s="121"/>
      <c r="H8" s="121"/>
      <c r="I8" s="10"/>
      <c r="J8" s="78"/>
      <c r="K8" s="78"/>
      <c r="N8" s="37">
        <v>7</v>
      </c>
    </row>
    <row r="9" spans="1:15" ht="38.25" x14ac:dyDescent="0.25">
      <c r="A9" s="108" t="s">
        <v>7</v>
      </c>
      <c r="B9" s="162" t="s">
        <v>8</v>
      </c>
      <c r="C9" s="162"/>
      <c r="D9" s="108" t="s">
        <v>9</v>
      </c>
      <c r="E9" s="108" t="s">
        <v>10</v>
      </c>
      <c r="F9" s="10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5"/>
      <c r="J10" s="82"/>
      <c r="K10" s="78"/>
      <c r="N10" s="37">
        <v>9</v>
      </c>
    </row>
    <row r="11" spans="1:15" x14ac:dyDescent="0.25">
      <c r="A11" s="22" t="s">
        <v>102</v>
      </c>
      <c r="B11" s="159" t="s">
        <v>83</v>
      </c>
      <c r="C11" s="160"/>
      <c r="D11" s="161"/>
      <c r="E11" s="106"/>
      <c r="F11" s="106"/>
      <c r="G11" s="42">
        <f>SUM(G12:G31)</f>
        <v>0</v>
      </c>
      <c r="H11" s="42">
        <f>SUM(H12:H31)</f>
        <v>0</v>
      </c>
      <c r="I11" s="84"/>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04"/>
      <c r="J12" s="82"/>
      <c r="K12" s="78"/>
      <c r="M12" s="79" t="s">
        <v>150</v>
      </c>
      <c r="N12" s="37">
        <v>11</v>
      </c>
    </row>
    <row r="13" spans="1:15" x14ac:dyDescent="0.25">
      <c r="A13" s="18" t="s">
        <v>105</v>
      </c>
      <c r="B13" s="163" t="s">
        <v>15</v>
      </c>
      <c r="C13" s="163"/>
      <c r="D13" s="19"/>
      <c r="E13" s="20"/>
      <c r="F13" s="39"/>
      <c r="G13" s="40">
        <f t="shared" si="0"/>
        <v>0</v>
      </c>
      <c r="H13" s="40">
        <f t="shared" si="1"/>
        <v>0</v>
      </c>
      <c r="I13" s="104"/>
      <c r="J13" s="82"/>
      <c r="K13" s="78"/>
      <c r="N13" s="37">
        <v>12</v>
      </c>
    </row>
    <row r="14" spans="1:15" x14ac:dyDescent="0.25">
      <c r="A14" s="18" t="s">
        <v>106</v>
      </c>
      <c r="B14" s="163" t="s">
        <v>15</v>
      </c>
      <c r="C14" s="163"/>
      <c r="D14" s="19"/>
      <c r="E14" s="20"/>
      <c r="F14" s="39"/>
      <c r="G14" s="40">
        <f t="shared" si="0"/>
        <v>0</v>
      </c>
      <c r="H14" s="40">
        <f t="shared" si="1"/>
        <v>0</v>
      </c>
      <c r="I14" s="104"/>
      <c r="J14" s="82"/>
      <c r="K14" s="78"/>
      <c r="N14" s="37">
        <v>13</v>
      </c>
    </row>
    <row r="15" spans="1:15" x14ac:dyDescent="0.25">
      <c r="A15" s="18" t="s">
        <v>107</v>
      </c>
      <c r="B15" s="163" t="s">
        <v>15</v>
      </c>
      <c r="C15" s="163"/>
      <c r="D15" s="19"/>
      <c r="E15" s="20"/>
      <c r="F15" s="39"/>
      <c r="G15" s="40">
        <f t="shared" si="0"/>
        <v>0</v>
      </c>
      <c r="H15" s="40">
        <f t="shared" si="1"/>
        <v>0</v>
      </c>
      <c r="I15" s="104"/>
      <c r="J15" s="82"/>
      <c r="K15" s="78"/>
      <c r="N15" s="37">
        <v>14</v>
      </c>
    </row>
    <row r="16" spans="1:15" x14ac:dyDescent="0.25">
      <c r="A16" s="18" t="s">
        <v>108</v>
      </c>
      <c r="B16" s="163" t="s">
        <v>15</v>
      </c>
      <c r="C16" s="163"/>
      <c r="D16" s="19"/>
      <c r="E16" s="20"/>
      <c r="F16" s="39"/>
      <c r="G16" s="40">
        <f t="shared" si="0"/>
        <v>0</v>
      </c>
      <c r="H16" s="40">
        <f t="shared" si="1"/>
        <v>0</v>
      </c>
      <c r="I16" s="104"/>
      <c r="J16" s="82"/>
      <c r="K16" s="78"/>
      <c r="N16" s="37">
        <v>15</v>
      </c>
    </row>
    <row r="17" spans="1:14" s="79" customFormat="1" x14ac:dyDescent="0.25">
      <c r="A17" s="18" t="s">
        <v>109</v>
      </c>
      <c r="B17" s="163" t="s">
        <v>15</v>
      </c>
      <c r="C17" s="163"/>
      <c r="D17" s="19"/>
      <c r="E17" s="20"/>
      <c r="F17" s="39"/>
      <c r="G17" s="40">
        <f t="shared" si="0"/>
        <v>0</v>
      </c>
      <c r="H17" s="40">
        <f t="shared" si="1"/>
        <v>0</v>
      </c>
      <c r="I17" s="104"/>
      <c r="J17" s="82"/>
      <c r="K17" s="78"/>
      <c r="N17" s="37">
        <v>16</v>
      </c>
    </row>
    <row r="18" spans="1:14" s="79" customFormat="1" x14ac:dyDescent="0.25">
      <c r="A18" s="18" t="s">
        <v>110</v>
      </c>
      <c r="B18" s="163" t="s">
        <v>15</v>
      </c>
      <c r="C18" s="163"/>
      <c r="D18" s="19"/>
      <c r="E18" s="20"/>
      <c r="F18" s="39"/>
      <c r="G18" s="40">
        <f t="shared" si="0"/>
        <v>0</v>
      </c>
      <c r="H18" s="40">
        <f t="shared" si="1"/>
        <v>0</v>
      </c>
      <c r="I18" s="104"/>
      <c r="J18" s="82"/>
      <c r="K18" s="78"/>
      <c r="N18" s="37">
        <v>17</v>
      </c>
    </row>
    <row r="19" spans="1:14" s="79" customFormat="1" x14ac:dyDescent="0.25">
      <c r="A19" s="18" t="s">
        <v>111</v>
      </c>
      <c r="B19" s="163" t="s">
        <v>15</v>
      </c>
      <c r="C19" s="163"/>
      <c r="D19" s="19"/>
      <c r="E19" s="20"/>
      <c r="F19" s="39"/>
      <c r="G19" s="40">
        <f t="shared" si="0"/>
        <v>0</v>
      </c>
      <c r="H19" s="40">
        <f t="shared" si="1"/>
        <v>0</v>
      </c>
      <c r="I19" s="104"/>
      <c r="J19" s="82"/>
      <c r="K19" s="78"/>
      <c r="N19" s="37">
        <v>18</v>
      </c>
    </row>
    <row r="20" spans="1:14" s="79" customFormat="1" x14ac:dyDescent="0.25">
      <c r="A20" s="18" t="s">
        <v>112</v>
      </c>
      <c r="B20" s="163" t="s">
        <v>15</v>
      </c>
      <c r="C20" s="163"/>
      <c r="D20" s="19"/>
      <c r="E20" s="20"/>
      <c r="F20" s="39"/>
      <c r="G20" s="40">
        <f t="shared" si="0"/>
        <v>0</v>
      </c>
      <c r="H20" s="40">
        <f t="shared" si="1"/>
        <v>0</v>
      </c>
      <c r="I20" s="104"/>
      <c r="J20" s="82"/>
      <c r="K20" s="78"/>
      <c r="N20" s="37">
        <v>19</v>
      </c>
    </row>
    <row r="21" spans="1:14" s="79" customFormat="1" x14ac:dyDescent="0.25">
      <c r="A21" s="18" t="s">
        <v>113</v>
      </c>
      <c r="B21" s="163" t="s">
        <v>15</v>
      </c>
      <c r="C21" s="163"/>
      <c r="D21" s="19"/>
      <c r="E21" s="20"/>
      <c r="F21" s="39"/>
      <c r="G21" s="40">
        <f t="shared" si="0"/>
        <v>0</v>
      </c>
      <c r="H21" s="40">
        <f t="shared" si="1"/>
        <v>0</v>
      </c>
      <c r="I21" s="104"/>
      <c r="J21" s="82"/>
      <c r="K21" s="78"/>
      <c r="N21" s="37">
        <v>20</v>
      </c>
    </row>
    <row r="22" spans="1:14" s="79" customFormat="1" x14ac:dyDescent="0.25">
      <c r="A22" s="18" t="s">
        <v>114</v>
      </c>
      <c r="B22" s="163" t="s">
        <v>15</v>
      </c>
      <c r="C22" s="163"/>
      <c r="D22" s="19"/>
      <c r="E22" s="20"/>
      <c r="F22" s="39"/>
      <c r="G22" s="40">
        <f t="shared" si="0"/>
        <v>0</v>
      </c>
      <c r="H22" s="40">
        <f t="shared" si="1"/>
        <v>0</v>
      </c>
      <c r="I22" s="104"/>
      <c r="J22" s="82"/>
      <c r="K22" s="78"/>
      <c r="N22" s="37">
        <v>21</v>
      </c>
    </row>
    <row r="23" spans="1:14" s="79" customFormat="1" x14ac:dyDescent="0.25">
      <c r="A23" s="18" t="s">
        <v>115</v>
      </c>
      <c r="B23" s="163" t="s">
        <v>15</v>
      </c>
      <c r="C23" s="163"/>
      <c r="D23" s="19"/>
      <c r="E23" s="20"/>
      <c r="F23" s="39"/>
      <c r="G23" s="40">
        <f t="shared" si="0"/>
        <v>0</v>
      </c>
      <c r="H23" s="40">
        <f t="shared" si="1"/>
        <v>0</v>
      </c>
      <c r="I23" s="104"/>
      <c r="J23" s="82"/>
      <c r="K23" s="78"/>
      <c r="N23" s="37">
        <v>22</v>
      </c>
    </row>
    <row r="24" spans="1:14" s="79" customFormat="1" x14ac:dyDescent="0.25">
      <c r="A24" s="18" t="s">
        <v>116</v>
      </c>
      <c r="B24" s="163" t="s">
        <v>15</v>
      </c>
      <c r="C24" s="163"/>
      <c r="D24" s="19"/>
      <c r="E24" s="20"/>
      <c r="F24" s="39"/>
      <c r="G24" s="40">
        <f t="shared" si="0"/>
        <v>0</v>
      </c>
      <c r="H24" s="40">
        <f t="shared" si="1"/>
        <v>0</v>
      </c>
      <c r="I24" s="104"/>
      <c r="J24" s="82"/>
      <c r="K24" s="78"/>
      <c r="N24" s="37">
        <v>23</v>
      </c>
    </row>
    <row r="25" spans="1:14" s="79" customFormat="1" x14ac:dyDescent="0.25">
      <c r="A25" s="18" t="s">
        <v>117</v>
      </c>
      <c r="B25" s="163" t="s">
        <v>15</v>
      </c>
      <c r="C25" s="163"/>
      <c r="D25" s="19"/>
      <c r="E25" s="20"/>
      <c r="F25" s="39"/>
      <c r="G25" s="40">
        <f t="shared" si="0"/>
        <v>0</v>
      </c>
      <c r="H25" s="40">
        <f t="shared" si="1"/>
        <v>0</v>
      </c>
      <c r="I25" s="104"/>
      <c r="J25" s="82"/>
      <c r="K25" s="78"/>
      <c r="N25" s="37">
        <v>24</v>
      </c>
    </row>
    <row r="26" spans="1:14" s="79" customFormat="1" x14ac:dyDescent="0.25">
      <c r="A26" s="18"/>
      <c r="B26" s="191" t="s">
        <v>152</v>
      </c>
      <c r="C26" s="191"/>
      <c r="D26" s="21"/>
      <c r="E26" s="20"/>
      <c r="F26" s="39"/>
      <c r="G26" s="40">
        <f t="shared" si="0"/>
        <v>0</v>
      </c>
      <c r="H26" s="40">
        <f t="shared" si="1"/>
        <v>0</v>
      </c>
      <c r="I26" s="104"/>
      <c r="J26" s="82"/>
      <c r="K26" s="78"/>
      <c r="N26" s="37">
        <v>25</v>
      </c>
    </row>
    <row r="27" spans="1:14" s="79" customFormat="1" x14ac:dyDescent="0.25">
      <c r="A27" s="18" t="s">
        <v>118</v>
      </c>
      <c r="B27" s="163" t="s">
        <v>15</v>
      </c>
      <c r="C27" s="163"/>
      <c r="D27" s="19"/>
      <c r="E27" s="20"/>
      <c r="F27" s="39"/>
      <c r="G27" s="40">
        <f t="shared" si="0"/>
        <v>0</v>
      </c>
      <c r="H27" s="40">
        <f t="shared" si="1"/>
        <v>0</v>
      </c>
      <c r="I27" s="104"/>
      <c r="J27" s="82"/>
      <c r="K27" s="78"/>
      <c r="N27" s="37">
        <v>26</v>
      </c>
    </row>
    <row r="28" spans="1:14" s="79" customFormat="1" x14ac:dyDescent="0.25">
      <c r="A28" s="18" t="s">
        <v>119</v>
      </c>
      <c r="B28" s="163" t="s">
        <v>15</v>
      </c>
      <c r="C28" s="163"/>
      <c r="D28" s="19"/>
      <c r="E28" s="20"/>
      <c r="F28" s="39"/>
      <c r="G28" s="40">
        <f t="shared" si="0"/>
        <v>0</v>
      </c>
      <c r="H28" s="40">
        <f t="shared" si="1"/>
        <v>0</v>
      </c>
      <c r="I28" s="104"/>
      <c r="J28" s="82"/>
      <c r="K28" s="78"/>
      <c r="N28" s="37">
        <v>27</v>
      </c>
    </row>
    <row r="29" spans="1:14" s="79" customFormat="1" x14ac:dyDescent="0.25">
      <c r="A29" s="18" t="s">
        <v>129</v>
      </c>
      <c r="B29" s="163" t="s">
        <v>15</v>
      </c>
      <c r="C29" s="163"/>
      <c r="D29" s="19"/>
      <c r="E29" s="20"/>
      <c r="F29" s="39"/>
      <c r="G29" s="40">
        <f t="shared" si="0"/>
        <v>0</v>
      </c>
      <c r="H29" s="40">
        <f t="shared" si="1"/>
        <v>0</v>
      </c>
      <c r="I29" s="104"/>
      <c r="J29" s="82"/>
      <c r="K29" s="78"/>
      <c r="N29" s="37">
        <v>28</v>
      </c>
    </row>
    <row r="30" spans="1:14" s="79" customFormat="1" x14ac:dyDescent="0.25">
      <c r="A30" s="18" t="s">
        <v>130</v>
      </c>
      <c r="B30" s="163" t="s">
        <v>15</v>
      </c>
      <c r="C30" s="163"/>
      <c r="D30" s="19"/>
      <c r="E30" s="20"/>
      <c r="F30" s="39"/>
      <c r="G30" s="40">
        <f t="shared" si="0"/>
        <v>0</v>
      </c>
      <c r="H30" s="40">
        <f t="shared" si="1"/>
        <v>0</v>
      </c>
      <c r="I30" s="104"/>
      <c r="J30" s="82"/>
      <c r="K30" s="78"/>
      <c r="N30" s="37">
        <v>29</v>
      </c>
    </row>
    <row r="31" spans="1:14" s="79" customFormat="1" x14ac:dyDescent="0.25">
      <c r="A31" s="18" t="s">
        <v>131</v>
      </c>
      <c r="B31" s="163" t="s">
        <v>15</v>
      </c>
      <c r="C31" s="163"/>
      <c r="D31" s="19"/>
      <c r="E31" s="20"/>
      <c r="F31" s="39"/>
      <c r="G31" s="40">
        <f t="shared" si="0"/>
        <v>0</v>
      </c>
      <c r="H31" s="40">
        <f t="shared" si="1"/>
        <v>0</v>
      </c>
      <c r="I31" s="104"/>
      <c r="J31" s="82"/>
      <c r="K31" s="78"/>
      <c r="N31" s="37">
        <v>30</v>
      </c>
    </row>
    <row r="32" spans="1:14" s="79" customFormat="1" ht="29.25" customHeight="1" x14ac:dyDescent="0.25">
      <c r="A32" s="22" t="s">
        <v>103</v>
      </c>
      <c r="B32" s="159" t="s">
        <v>84</v>
      </c>
      <c r="C32" s="160"/>
      <c r="D32" s="161"/>
      <c r="E32" s="110"/>
      <c r="F32" s="110"/>
      <c r="G32" s="42">
        <f>SUM(G33:G37)</f>
        <v>0</v>
      </c>
      <c r="H32" s="42">
        <f>SUM(H33:H37)</f>
        <v>0</v>
      </c>
      <c r="I32" s="84"/>
      <c r="J32" s="82"/>
      <c r="K32" s="78"/>
      <c r="N32" s="37">
        <v>31</v>
      </c>
    </row>
    <row r="33" spans="1:14" s="79" customFormat="1" x14ac:dyDescent="0.25">
      <c r="A33" s="18" t="s">
        <v>120</v>
      </c>
      <c r="B33" s="163" t="s">
        <v>15</v>
      </c>
      <c r="C33" s="163"/>
      <c r="D33" s="19"/>
      <c r="E33" s="20"/>
      <c r="F33" s="20"/>
      <c r="G33" s="40">
        <f t="shared" si="0"/>
        <v>0</v>
      </c>
      <c r="H33" s="40">
        <f t="shared" si="1"/>
        <v>0</v>
      </c>
      <c r="I33" s="104"/>
      <c r="J33" s="82"/>
      <c r="K33" s="78"/>
      <c r="N33" s="37">
        <v>32</v>
      </c>
    </row>
    <row r="34" spans="1:14" s="79" customFormat="1" x14ac:dyDescent="0.25">
      <c r="A34" s="18" t="s">
        <v>121</v>
      </c>
      <c r="B34" s="163" t="s">
        <v>15</v>
      </c>
      <c r="C34" s="163"/>
      <c r="D34" s="19"/>
      <c r="E34" s="20"/>
      <c r="F34" s="20"/>
      <c r="G34" s="40">
        <f t="shared" si="0"/>
        <v>0</v>
      </c>
      <c r="H34" s="40">
        <f t="shared" si="1"/>
        <v>0</v>
      </c>
      <c r="I34" s="104"/>
      <c r="J34" s="82"/>
      <c r="K34" s="78"/>
      <c r="N34" s="37">
        <v>33</v>
      </c>
    </row>
    <row r="35" spans="1:14" s="79" customFormat="1" x14ac:dyDescent="0.25">
      <c r="A35" s="18" t="s">
        <v>122</v>
      </c>
      <c r="B35" s="163" t="s">
        <v>15</v>
      </c>
      <c r="C35" s="163"/>
      <c r="D35" s="19"/>
      <c r="E35" s="20"/>
      <c r="F35" s="20"/>
      <c r="G35" s="40">
        <f t="shared" si="0"/>
        <v>0</v>
      </c>
      <c r="H35" s="40">
        <f t="shared" si="1"/>
        <v>0</v>
      </c>
      <c r="I35" s="104"/>
      <c r="J35" s="82"/>
      <c r="K35" s="78"/>
      <c r="N35" s="37">
        <v>34</v>
      </c>
    </row>
    <row r="36" spans="1:14" s="79" customFormat="1" ht="15.75" customHeight="1" x14ac:dyDescent="0.25">
      <c r="A36" s="18" t="s">
        <v>123</v>
      </c>
      <c r="B36" s="163" t="s">
        <v>15</v>
      </c>
      <c r="C36" s="163"/>
      <c r="D36" s="19"/>
      <c r="E36" s="20"/>
      <c r="F36" s="20"/>
      <c r="G36" s="40">
        <f t="shared" si="0"/>
        <v>0</v>
      </c>
      <c r="H36" s="40">
        <f t="shared" si="1"/>
        <v>0</v>
      </c>
      <c r="I36" s="104"/>
      <c r="J36" s="82"/>
      <c r="K36" s="78"/>
      <c r="N36" s="37">
        <v>35</v>
      </c>
    </row>
    <row r="37" spans="1:14" s="79" customFormat="1" ht="15.75" customHeight="1" x14ac:dyDescent="0.25">
      <c r="A37" s="18" t="s">
        <v>132</v>
      </c>
      <c r="B37" s="163" t="s">
        <v>15</v>
      </c>
      <c r="C37" s="163"/>
      <c r="D37" s="19"/>
      <c r="E37" s="20"/>
      <c r="F37" s="20"/>
      <c r="G37" s="40">
        <f t="shared" si="0"/>
        <v>0</v>
      </c>
      <c r="H37" s="40">
        <f t="shared" si="1"/>
        <v>0</v>
      </c>
      <c r="I37" s="104"/>
      <c r="J37" s="82"/>
      <c r="K37" s="78"/>
      <c r="N37" s="37">
        <v>36</v>
      </c>
    </row>
    <row r="38" spans="1:14" s="79" customFormat="1" x14ac:dyDescent="0.25">
      <c r="A38" s="14">
        <v>5</v>
      </c>
      <c r="B38" s="165" t="s">
        <v>16</v>
      </c>
      <c r="C38" s="165"/>
      <c r="D38" s="165"/>
      <c r="E38" s="165"/>
      <c r="F38" s="165"/>
      <c r="G38" s="41">
        <f>G39+G50+G66+G117+G188</f>
        <v>0</v>
      </c>
      <c r="H38" s="41">
        <f>H39+H50+H66+H117+H188</f>
        <v>0</v>
      </c>
      <c r="I38" s="15"/>
      <c r="J38" s="82"/>
      <c r="K38" s="78"/>
    </row>
    <row r="39" spans="1:14" s="79" customFormat="1" ht="50.25" customHeight="1" x14ac:dyDescent="0.25">
      <c r="A39" s="22" t="s">
        <v>17</v>
      </c>
      <c r="B39" s="159" t="s">
        <v>86</v>
      </c>
      <c r="C39" s="160"/>
      <c r="D39" s="160"/>
      <c r="E39" s="160"/>
      <c r="F39" s="161"/>
      <c r="G39" s="42">
        <f>SUM(G40:G49)</f>
        <v>0</v>
      </c>
      <c r="H39" s="42">
        <f>SUM(H40:H49)</f>
        <v>0</v>
      </c>
      <c r="I39" s="23"/>
      <c r="J39" s="83"/>
      <c r="K39" s="78"/>
    </row>
    <row r="40" spans="1:14" s="79" customFormat="1" x14ac:dyDescent="0.25">
      <c r="A40" s="18" t="s">
        <v>18</v>
      </c>
      <c r="B40" s="163" t="s">
        <v>15</v>
      </c>
      <c r="C40" s="163"/>
      <c r="D40" s="19"/>
      <c r="E40" s="20"/>
      <c r="F40" s="20"/>
      <c r="G40" s="40">
        <f t="shared" ref="G40:G49" si="2">ROUND(E40*F40,2)</f>
        <v>0</v>
      </c>
      <c r="H40" s="40">
        <f t="shared" si="1"/>
        <v>0</v>
      </c>
      <c r="I40" s="104"/>
      <c r="J40" s="82"/>
      <c r="K40" s="78"/>
    </row>
    <row r="41" spans="1:14" s="79" customFormat="1" ht="15" customHeight="1" x14ac:dyDescent="0.25">
      <c r="A41" s="18" t="s">
        <v>19</v>
      </c>
      <c r="B41" s="163" t="s">
        <v>15</v>
      </c>
      <c r="C41" s="163"/>
      <c r="D41" s="19"/>
      <c r="E41" s="20"/>
      <c r="F41" s="20"/>
      <c r="G41" s="40">
        <f t="shared" si="2"/>
        <v>0</v>
      </c>
      <c r="H41" s="40">
        <f t="shared" si="1"/>
        <v>0</v>
      </c>
      <c r="I41" s="104"/>
      <c r="J41" s="82"/>
      <c r="K41" s="78"/>
    </row>
    <row r="42" spans="1:14" s="79" customFormat="1" ht="15" customHeight="1" x14ac:dyDescent="0.25">
      <c r="A42" s="18" t="s">
        <v>20</v>
      </c>
      <c r="B42" s="163" t="s">
        <v>15</v>
      </c>
      <c r="C42" s="163"/>
      <c r="D42" s="19"/>
      <c r="E42" s="20"/>
      <c r="F42" s="20"/>
      <c r="G42" s="40">
        <f t="shared" si="2"/>
        <v>0</v>
      </c>
      <c r="H42" s="40">
        <f t="shared" si="1"/>
        <v>0</v>
      </c>
      <c r="I42" s="104"/>
      <c r="J42" s="82"/>
      <c r="K42" s="78"/>
    </row>
    <row r="43" spans="1:14" s="79" customFormat="1" ht="15" customHeight="1" x14ac:dyDescent="0.25">
      <c r="A43" s="18" t="s">
        <v>21</v>
      </c>
      <c r="B43" s="163" t="s">
        <v>15</v>
      </c>
      <c r="C43" s="163"/>
      <c r="D43" s="19"/>
      <c r="E43" s="20"/>
      <c r="F43" s="20"/>
      <c r="G43" s="40">
        <f t="shared" si="2"/>
        <v>0</v>
      </c>
      <c r="H43" s="40">
        <f t="shared" si="1"/>
        <v>0</v>
      </c>
      <c r="I43" s="104"/>
      <c r="J43" s="82"/>
      <c r="K43" s="78"/>
    </row>
    <row r="44" spans="1:14" s="79" customFormat="1" ht="15" customHeight="1" x14ac:dyDescent="0.25">
      <c r="A44" s="18" t="s">
        <v>22</v>
      </c>
      <c r="B44" s="163" t="s">
        <v>15</v>
      </c>
      <c r="C44" s="163"/>
      <c r="D44" s="19"/>
      <c r="E44" s="20"/>
      <c r="F44" s="20"/>
      <c r="G44" s="40">
        <f t="shared" si="2"/>
        <v>0</v>
      </c>
      <c r="H44" s="40">
        <f t="shared" si="1"/>
        <v>0</v>
      </c>
      <c r="I44" s="104"/>
      <c r="J44" s="82"/>
      <c r="K44" s="78"/>
    </row>
    <row r="45" spans="1:14" s="79" customFormat="1" ht="15" customHeight="1" x14ac:dyDescent="0.25">
      <c r="A45" s="18" t="s">
        <v>23</v>
      </c>
      <c r="B45" s="163" t="s">
        <v>15</v>
      </c>
      <c r="C45" s="163"/>
      <c r="D45" s="19"/>
      <c r="E45" s="20"/>
      <c r="F45" s="20"/>
      <c r="G45" s="40">
        <f t="shared" si="2"/>
        <v>0</v>
      </c>
      <c r="H45" s="40">
        <f t="shared" si="1"/>
        <v>0</v>
      </c>
      <c r="I45" s="104"/>
      <c r="J45" s="82"/>
      <c r="K45" s="78"/>
    </row>
    <row r="46" spans="1:14" s="79" customFormat="1" ht="15" customHeight="1" x14ac:dyDescent="0.25">
      <c r="A46" s="18" t="s">
        <v>24</v>
      </c>
      <c r="B46" s="163" t="s">
        <v>15</v>
      </c>
      <c r="C46" s="163"/>
      <c r="D46" s="19"/>
      <c r="E46" s="20"/>
      <c r="F46" s="20"/>
      <c r="G46" s="40">
        <f t="shared" si="2"/>
        <v>0</v>
      </c>
      <c r="H46" s="40">
        <f t="shared" si="1"/>
        <v>0</v>
      </c>
      <c r="I46" s="104"/>
      <c r="J46" s="82"/>
      <c r="K46" s="78"/>
    </row>
    <row r="47" spans="1:14" s="79" customFormat="1" ht="15" customHeight="1" x14ac:dyDescent="0.25">
      <c r="A47" s="18" t="s">
        <v>25</v>
      </c>
      <c r="B47" s="163" t="s">
        <v>15</v>
      </c>
      <c r="C47" s="163"/>
      <c r="D47" s="19"/>
      <c r="E47" s="20"/>
      <c r="F47" s="20"/>
      <c r="G47" s="40">
        <f t="shared" si="2"/>
        <v>0</v>
      </c>
      <c r="H47" s="40">
        <f t="shared" si="1"/>
        <v>0</v>
      </c>
      <c r="I47" s="104"/>
      <c r="J47" s="82"/>
      <c r="K47" s="78"/>
    </row>
    <row r="48" spans="1:14" s="79" customFormat="1" ht="15" customHeight="1" x14ac:dyDescent="0.25">
      <c r="A48" s="18" t="s">
        <v>26</v>
      </c>
      <c r="B48" s="163" t="s">
        <v>15</v>
      </c>
      <c r="C48" s="163"/>
      <c r="D48" s="19"/>
      <c r="E48" s="20"/>
      <c r="F48" s="20"/>
      <c r="G48" s="40">
        <f t="shared" si="2"/>
        <v>0</v>
      </c>
      <c r="H48" s="40">
        <f t="shared" si="1"/>
        <v>0</v>
      </c>
      <c r="I48" s="104"/>
      <c r="J48" s="82"/>
      <c r="K48" s="78"/>
    </row>
    <row r="49" spans="1:11" s="79" customFormat="1" ht="15" customHeight="1" x14ac:dyDescent="0.25">
      <c r="A49" s="18" t="s">
        <v>27</v>
      </c>
      <c r="B49" s="163" t="s">
        <v>15</v>
      </c>
      <c r="C49" s="163"/>
      <c r="D49" s="19"/>
      <c r="E49" s="20"/>
      <c r="F49" s="20"/>
      <c r="G49" s="40">
        <f t="shared" si="2"/>
        <v>0</v>
      </c>
      <c r="H49" s="40">
        <f t="shared" si="1"/>
        <v>0</v>
      </c>
      <c r="I49" s="104"/>
      <c r="J49" s="82"/>
      <c r="K49" s="78"/>
    </row>
    <row r="50" spans="1:11" s="79" customFormat="1" ht="60.75" customHeight="1" x14ac:dyDescent="0.25">
      <c r="A50" s="22" t="s">
        <v>28</v>
      </c>
      <c r="B50" s="159" t="s">
        <v>192</v>
      </c>
      <c r="C50" s="160"/>
      <c r="D50" s="160"/>
      <c r="E50" s="160"/>
      <c r="F50" s="161"/>
      <c r="G50" s="42">
        <f>SUM(G51:G65)</f>
        <v>0</v>
      </c>
      <c r="H50" s="42">
        <f>SUM(H51:H65)</f>
        <v>0</v>
      </c>
      <c r="I50" s="23"/>
      <c r="J50" s="83"/>
      <c r="K50" s="78"/>
    </row>
    <row r="51" spans="1:11" s="79" customFormat="1" x14ac:dyDescent="0.25">
      <c r="A51" s="18" t="s">
        <v>29</v>
      </c>
      <c r="B51" s="163" t="s">
        <v>15</v>
      </c>
      <c r="C51" s="163"/>
      <c r="D51" s="19"/>
      <c r="E51" s="20"/>
      <c r="F51" s="20"/>
      <c r="G51" s="40">
        <f t="shared" ref="G51:G65" si="3">ROUND(E51*F51,2)</f>
        <v>0</v>
      </c>
      <c r="H51" s="40">
        <f t="shared" ref="H51:H65" si="4">ROUND(G51*$D$7,2)</f>
        <v>0</v>
      </c>
      <c r="I51" s="104"/>
      <c r="J51" s="82"/>
      <c r="K51" s="78"/>
    </row>
    <row r="52" spans="1:11" s="79" customFormat="1" x14ac:dyDescent="0.25">
      <c r="A52" s="18" t="s">
        <v>30</v>
      </c>
      <c r="B52" s="163" t="s">
        <v>15</v>
      </c>
      <c r="C52" s="163"/>
      <c r="D52" s="19"/>
      <c r="E52" s="20"/>
      <c r="F52" s="20"/>
      <c r="G52" s="40">
        <f t="shared" si="3"/>
        <v>0</v>
      </c>
      <c r="H52" s="40">
        <f t="shared" si="4"/>
        <v>0</v>
      </c>
      <c r="I52" s="104"/>
      <c r="J52" s="82"/>
      <c r="K52" s="78"/>
    </row>
    <row r="53" spans="1:11" s="79" customFormat="1" x14ac:dyDescent="0.25">
      <c r="A53" s="18" t="s">
        <v>31</v>
      </c>
      <c r="B53" s="163" t="s">
        <v>15</v>
      </c>
      <c r="C53" s="163"/>
      <c r="D53" s="19"/>
      <c r="E53" s="20"/>
      <c r="F53" s="20"/>
      <c r="G53" s="40">
        <f t="shared" si="3"/>
        <v>0</v>
      </c>
      <c r="H53" s="40">
        <f t="shared" si="4"/>
        <v>0</v>
      </c>
      <c r="I53" s="104"/>
      <c r="J53" s="82"/>
      <c r="K53" s="78"/>
    </row>
    <row r="54" spans="1:11" s="79" customFormat="1" x14ac:dyDescent="0.25">
      <c r="A54" s="18" t="s">
        <v>32</v>
      </c>
      <c r="B54" s="163" t="s">
        <v>15</v>
      </c>
      <c r="C54" s="163"/>
      <c r="D54" s="19"/>
      <c r="E54" s="20"/>
      <c r="F54" s="20"/>
      <c r="G54" s="40">
        <f t="shared" si="3"/>
        <v>0</v>
      </c>
      <c r="H54" s="40">
        <f t="shared" si="4"/>
        <v>0</v>
      </c>
      <c r="I54" s="104"/>
      <c r="J54" s="82"/>
      <c r="K54" s="78"/>
    </row>
    <row r="55" spans="1:11" s="79" customFormat="1" x14ac:dyDescent="0.25">
      <c r="A55" s="18" t="s">
        <v>33</v>
      </c>
      <c r="B55" s="163" t="s">
        <v>15</v>
      </c>
      <c r="C55" s="163"/>
      <c r="D55" s="19"/>
      <c r="E55" s="20"/>
      <c r="F55" s="20"/>
      <c r="G55" s="40">
        <f t="shared" si="3"/>
        <v>0</v>
      </c>
      <c r="H55" s="40">
        <f t="shared" si="4"/>
        <v>0</v>
      </c>
      <c r="I55" s="104"/>
      <c r="J55" s="82"/>
      <c r="K55" s="78"/>
    </row>
    <row r="56" spans="1:11" s="79" customFormat="1" x14ac:dyDescent="0.25">
      <c r="A56" s="18" t="s">
        <v>34</v>
      </c>
      <c r="B56" s="163" t="s">
        <v>15</v>
      </c>
      <c r="C56" s="163"/>
      <c r="D56" s="19"/>
      <c r="E56" s="20"/>
      <c r="F56" s="20"/>
      <c r="G56" s="40">
        <f t="shared" si="3"/>
        <v>0</v>
      </c>
      <c r="H56" s="40">
        <f t="shared" si="4"/>
        <v>0</v>
      </c>
      <c r="I56" s="104"/>
      <c r="J56" s="82"/>
      <c r="K56" s="78"/>
    </row>
    <row r="57" spans="1:11" s="79" customFormat="1" x14ac:dyDescent="0.25">
      <c r="A57" s="18" t="s">
        <v>35</v>
      </c>
      <c r="B57" s="163" t="s">
        <v>15</v>
      </c>
      <c r="C57" s="163"/>
      <c r="D57" s="19"/>
      <c r="E57" s="20"/>
      <c r="F57" s="20"/>
      <c r="G57" s="40">
        <f t="shared" si="3"/>
        <v>0</v>
      </c>
      <c r="H57" s="40">
        <f t="shared" si="4"/>
        <v>0</v>
      </c>
      <c r="I57" s="104"/>
      <c r="J57" s="82"/>
      <c r="K57" s="78"/>
    </row>
    <row r="58" spans="1:11" s="79" customFormat="1" x14ac:dyDescent="0.25">
      <c r="A58" s="18" t="s">
        <v>36</v>
      </c>
      <c r="B58" s="163" t="s">
        <v>15</v>
      </c>
      <c r="C58" s="163"/>
      <c r="D58" s="19"/>
      <c r="E58" s="20"/>
      <c r="F58" s="20"/>
      <c r="G58" s="40">
        <f t="shared" si="3"/>
        <v>0</v>
      </c>
      <c r="H58" s="40">
        <f t="shared" si="4"/>
        <v>0</v>
      </c>
      <c r="I58" s="104"/>
      <c r="J58" s="82"/>
      <c r="K58" s="78"/>
    </row>
    <row r="59" spans="1:11" s="79" customFormat="1" x14ac:dyDescent="0.25">
      <c r="A59" s="18" t="s">
        <v>37</v>
      </c>
      <c r="B59" s="163" t="s">
        <v>15</v>
      </c>
      <c r="C59" s="163"/>
      <c r="D59" s="19"/>
      <c r="E59" s="20"/>
      <c r="F59" s="20"/>
      <c r="G59" s="40">
        <f t="shared" si="3"/>
        <v>0</v>
      </c>
      <c r="H59" s="40">
        <f t="shared" si="4"/>
        <v>0</v>
      </c>
      <c r="I59" s="104"/>
      <c r="J59" s="82"/>
      <c r="K59" s="78"/>
    </row>
    <row r="60" spans="1:11" s="79" customFormat="1" x14ac:dyDescent="0.25">
      <c r="A60" s="18" t="s">
        <v>38</v>
      </c>
      <c r="B60" s="163" t="s">
        <v>15</v>
      </c>
      <c r="C60" s="163"/>
      <c r="D60" s="19"/>
      <c r="E60" s="20"/>
      <c r="F60" s="20"/>
      <c r="G60" s="40">
        <f t="shared" si="3"/>
        <v>0</v>
      </c>
      <c r="H60" s="40">
        <f t="shared" si="4"/>
        <v>0</v>
      </c>
      <c r="I60" s="104"/>
      <c r="J60" s="82"/>
      <c r="K60" s="78"/>
    </row>
    <row r="61" spans="1:11" s="79" customFormat="1" x14ac:dyDescent="0.25">
      <c r="A61" s="18" t="s">
        <v>87</v>
      </c>
      <c r="B61" s="163" t="s">
        <v>15</v>
      </c>
      <c r="C61" s="163"/>
      <c r="D61" s="19"/>
      <c r="E61" s="20"/>
      <c r="F61" s="20"/>
      <c r="G61" s="40">
        <f t="shared" si="3"/>
        <v>0</v>
      </c>
      <c r="H61" s="40">
        <f t="shared" si="4"/>
        <v>0</v>
      </c>
      <c r="I61" s="104"/>
      <c r="J61" s="82"/>
      <c r="K61" s="78"/>
    </row>
    <row r="62" spans="1:11" s="79" customFormat="1" x14ac:dyDescent="0.25">
      <c r="A62" s="18" t="s">
        <v>88</v>
      </c>
      <c r="B62" s="163" t="s">
        <v>15</v>
      </c>
      <c r="C62" s="163"/>
      <c r="D62" s="19"/>
      <c r="E62" s="20"/>
      <c r="F62" s="20"/>
      <c r="G62" s="40">
        <f t="shared" si="3"/>
        <v>0</v>
      </c>
      <c r="H62" s="40">
        <f t="shared" si="4"/>
        <v>0</v>
      </c>
      <c r="I62" s="104"/>
      <c r="J62" s="82"/>
      <c r="K62" s="78"/>
    </row>
    <row r="63" spans="1:11" s="79" customFormat="1" x14ac:dyDescent="0.25">
      <c r="A63" s="18" t="s">
        <v>89</v>
      </c>
      <c r="B63" s="163" t="s">
        <v>15</v>
      </c>
      <c r="C63" s="163"/>
      <c r="D63" s="19"/>
      <c r="E63" s="20"/>
      <c r="F63" s="20"/>
      <c r="G63" s="40">
        <f t="shared" si="3"/>
        <v>0</v>
      </c>
      <c r="H63" s="40">
        <f t="shared" si="4"/>
        <v>0</v>
      </c>
      <c r="I63" s="104"/>
      <c r="J63" s="82"/>
      <c r="K63" s="78"/>
    </row>
    <row r="64" spans="1:11" s="79" customFormat="1" x14ac:dyDescent="0.25">
      <c r="A64" s="18" t="s">
        <v>90</v>
      </c>
      <c r="B64" s="163" t="s">
        <v>15</v>
      </c>
      <c r="C64" s="163"/>
      <c r="D64" s="19"/>
      <c r="E64" s="20"/>
      <c r="F64" s="20"/>
      <c r="G64" s="40">
        <f t="shared" si="3"/>
        <v>0</v>
      </c>
      <c r="H64" s="40">
        <f t="shared" si="4"/>
        <v>0</v>
      </c>
      <c r="I64" s="104"/>
      <c r="J64" s="82"/>
      <c r="K64" s="78"/>
    </row>
    <row r="65" spans="1:11" s="79" customFormat="1" x14ac:dyDescent="0.25">
      <c r="A65" s="18" t="s">
        <v>91</v>
      </c>
      <c r="B65" s="163" t="s">
        <v>15</v>
      </c>
      <c r="C65" s="163"/>
      <c r="D65" s="19"/>
      <c r="E65" s="20"/>
      <c r="F65" s="20"/>
      <c r="G65" s="40">
        <f t="shared" si="3"/>
        <v>0</v>
      </c>
      <c r="H65" s="40">
        <f t="shared" si="4"/>
        <v>0</v>
      </c>
      <c r="I65" s="105"/>
      <c r="J65" s="82"/>
      <c r="K65" s="78"/>
    </row>
    <row r="66" spans="1:11" s="79" customFormat="1" ht="78.75" customHeight="1" x14ac:dyDescent="0.25">
      <c r="A66" s="22" t="s">
        <v>39</v>
      </c>
      <c r="B66" s="186" t="s">
        <v>52</v>
      </c>
      <c r="C66" s="187"/>
      <c r="D66" s="187"/>
      <c r="E66" s="187"/>
      <c r="F66" s="188"/>
      <c r="G66" s="42">
        <f>SUM(G67:G116)</f>
        <v>0</v>
      </c>
      <c r="H66" s="42">
        <f>SUM(H67:H116)</f>
        <v>0</v>
      </c>
      <c r="I66" s="84"/>
      <c r="J66" s="94" t="s">
        <v>158</v>
      </c>
      <c r="K66" s="100"/>
    </row>
    <row r="67" spans="1:11" s="79" customFormat="1" ht="15.75" customHeight="1" x14ac:dyDescent="0.25">
      <c r="A67" s="175" t="s">
        <v>40</v>
      </c>
      <c r="B67" s="168" t="s">
        <v>178</v>
      </c>
      <c r="C67" s="17" t="s">
        <v>54</v>
      </c>
      <c r="D67" s="171" t="s">
        <v>55</v>
      </c>
      <c r="E67" s="117"/>
      <c r="F67" s="125"/>
      <c r="G67" s="40">
        <f t="shared" ref="G67:G98" si="5">IFERROR(E67*F67,"")</f>
        <v>0</v>
      </c>
      <c r="H67" s="44">
        <f>IFERROR(G67*$D$7,"")</f>
        <v>0</v>
      </c>
      <c r="I67" s="126"/>
      <c r="J67" s="95">
        <f>+(E67/D$6)/166.8</f>
        <v>0</v>
      </c>
      <c r="K67" s="101"/>
    </row>
    <row r="68" spans="1:11" s="79" customFormat="1" ht="15.75" customHeight="1" x14ac:dyDescent="0.25">
      <c r="A68" s="176"/>
      <c r="B68" s="169"/>
      <c r="C68" s="17" t="s">
        <v>54</v>
      </c>
      <c r="D68" s="172"/>
      <c r="E68" s="117"/>
      <c r="F68" s="125"/>
      <c r="G68" s="40">
        <f t="shared" si="5"/>
        <v>0</v>
      </c>
      <c r="H68" s="44">
        <f t="shared" ref="H68:H116" si="6">IFERROR(G68*$D$7,"")</f>
        <v>0</v>
      </c>
      <c r="I68" s="126"/>
      <c r="J68" s="95">
        <f t="shared" ref="J68:J116" si="7">+(E68/D$6)/166.8</f>
        <v>0</v>
      </c>
      <c r="K68" s="24"/>
    </row>
    <row r="69" spans="1:11" s="79" customFormat="1" ht="15.75" customHeight="1" x14ac:dyDescent="0.25">
      <c r="A69" s="176"/>
      <c r="B69" s="169"/>
      <c r="C69" s="17" t="s">
        <v>54</v>
      </c>
      <c r="D69" s="172"/>
      <c r="E69" s="117"/>
      <c r="F69" s="125"/>
      <c r="G69" s="40">
        <f t="shared" si="5"/>
        <v>0</v>
      </c>
      <c r="H69" s="44">
        <f t="shared" si="6"/>
        <v>0</v>
      </c>
      <c r="I69" s="126"/>
      <c r="J69" s="95">
        <f t="shared" si="7"/>
        <v>0</v>
      </c>
      <c r="K69" s="24"/>
    </row>
    <row r="70" spans="1:11" s="79" customFormat="1" ht="15.75" customHeight="1" x14ac:dyDescent="0.25">
      <c r="A70" s="176"/>
      <c r="B70" s="169"/>
      <c r="C70" s="17" t="s">
        <v>54</v>
      </c>
      <c r="D70" s="172"/>
      <c r="E70" s="117"/>
      <c r="F70" s="125"/>
      <c r="G70" s="40">
        <f t="shared" si="5"/>
        <v>0</v>
      </c>
      <c r="H70" s="44">
        <f t="shared" si="6"/>
        <v>0</v>
      </c>
      <c r="I70" s="126"/>
      <c r="J70" s="95">
        <f t="shared" si="7"/>
        <v>0</v>
      </c>
      <c r="K70" s="24"/>
    </row>
    <row r="71" spans="1:11" s="79" customFormat="1" ht="15.75" customHeight="1" x14ac:dyDescent="0.25">
      <c r="A71" s="177"/>
      <c r="B71" s="170"/>
      <c r="C71" s="17" t="s">
        <v>54</v>
      </c>
      <c r="D71" s="173"/>
      <c r="E71" s="117"/>
      <c r="F71" s="125"/>
      <c r="G71" s="40">
        <f t="shared" si="5"/>
        <v>0</v>
      </c>
      <c r="H71" s="44">
        <f t="shared" si="6"/>
        <v>0</v>
      </c>
      <c r="I71" s="126"/>
      <c r="J71" s="95">
        <f t="shared" si="7"/>
        <v>0</v>
      </c>
      <c r="K71" s="24"/>
    </row>
    <row r="72" spans="1:11" s="79" customFormat="1" ht="15" customHeight="1" x14ac:dyDescent="0.25">
      <c r="A72" s="175" t="s">
        <v>41</v>
      </c>
      <c r="B72" s="168"/>
      <c r="C72" s="17" t="s">
        <v>54</v>
      </c>
      <c r="D72" s="171" t="s">
        <v>55</v>
      </c>
      <c r="E72" s="117"/>
      <c r="F72" s="125"/>
      <c r="G72" s="40">
        <f t="shared" si="5"/>
        <v>0</v>
      </c>
      <c r="H72" s="44">
        <f t="shared" si="6"/>
        <v>0</v>
      </c>
      <c r="I72" s="126"/>
      <c r="J72" s="95">
        <f t="shared" si="7"/>
        <v>0</v>
      </c>
    </row>
    <row r="73" spans="1:11" s="79" customFormat="1" ht="15" customHeight="1" x14ac:dyDescent="0.25">
      <c r="A73" s="176"/>
      <c r="B73" s="169"/>
      <c r="C73" s="17" t="s">
        <v>54</v>
      </c>
      <c r="D73" s="172"/>
      <c r="E73" s="117"/>
      <c r="F73" s="125"/>
      <c r="G73" s="40">
        <f t="shared" si="5"/>
        <v>0</v>
      </c>
      <c r="H73" s="44">
        <f t="shared" si="6"/>
        <v>0</v>
      </c>
      <c r="I73" s="126"/>
      <c r="J73" s="95">
        <f t="shared" si="7"/>
        <v>0</v>
      </c>
      <c r="K73" s="24"/>
    </row>
    <row r="74" spans="1:11" s="79" customFormat="1" ht="15" customHeight="1" x14ac:dyDescent="0.25">
      <c r="A74" s="176"/>
      <c r="B74" s="169"/>
      <c r="C74" s="17" t="s">
        <v>54</v>
      </c>
      <c r="D74" s="172"/>
      <c r="E74" s="117"/>
      <c r="F74" s="125"/>
      <c r="G74" s="40">
        <f t="shared" si="5"/>
        <v>0</v>
      </c>
      <c r="H74" s="44">
        <f t="shared" si="6"/>
        <v>0</v>
      </c>
      <c r="I74" s="126"/>
      <c r="J74" s="95">
        <f t="shared" si="7"/>
        <v>0</v>
      </c>
      <c r="K74" s="24"/>
    </row>
    <row r="75" spans="1:11" s="79" customFormat="1" ht="15" customHeight="1" x14ac:dyDescent="0.25">
      <c r="A75" s="176"/>
      <c r="B75" s="169"/>
      <c r="C75" s="17" t="s">
        <v>54</v>
      </c>
      <c r="D75" s="172"/>
      <c r="E75" s="117"/>
      <c r="F75" s="125"/>
      <c r="G75" s="40">
        <f t="shared" si="5"/>
        <v>0</v>
      </c>
      <c r="H75" s="44">
        <f t="shared" si="6"/>
        <v>0</v>
      </c>
      <c r="I75" s="126"/>
      <c r="J75" s="95">
        <f t="shared" si="7"/>
        <v>0</v>
      </c>
      <c r="K75" s="24"/>
    </row>
    <row r="76" spans="1:11" s="79" customFormat="1" ht="15" customHeight="1" x14ac:dyDescent="0.25">
      <c r="A76" s="177"/>
      <c r="B76" s="170"/>
      <c r="C76" s="17" t="s">
        <v>54</v>
      </c>
      <c r="D76" s="173"/>
      <c r="E76" s="117"/>
      <c r="F76" s="125"/>
      <c r="G76" s="40">
        <f t="shared" si="5"/>
        <v>0</v>
      </c>
      <c r="H76" s="44">
        <f t="shared" si="6"/>
        <v>0</v>
      </c>
      <c r="I76" s="126"/>
      <c r="J76" s="95">
        <f t="shared" si="7"/>
        <v>0</v>
      </c>
      <c r="K76" s="24"/>
    </row>
    <row r="77" spans="1:11" s="79" customFormat="1" x14ac:dyDescent="0.25">
      <c r="A77" s="175" t="s">
        <v>42</v>
      </c>
      <c r="B77" s="168"/>
      <c r="C77" s="17" t="s">
        <v>54</v>
      </c>
      <c r="D77" s="171" t="s">
        <v>55</v>
      </c>
      <c r="E77" s="117"/>
      <c r="F77" s="125"/>
      <c r="G77" s="40">
        <f t="shared" si="5"/>
        <v>0</v>
      </c>
      <c r="H77" s="44">
        <f t="shared" si="6"/>
        <v>0</v>
      </c>
      <c r="I77" s="126"/>
      <c r="J77" s="95">
        <f t="shared" si="7"/>
        <v>0</v>
      </c>
      <c r="K77" s="24"/>
    </row>
    <row r="78" spans="1:11" s="79" customFormat="1" x14ac:dyDescent="0.25">
      <c r="A78" s="176"/>
      <c r="B78" s="169"/>
      <c r="C78" s="17" t="s">
        <v>54</v>
      </c>
      <c r="D78" s="172"/>
      <c r="E78" s="117"/>
      <c r="F78" s="125"/>
      <c r="G78" s="40">
        <f t="shared" si="5"/>
        <v>0</v>
      </c>
      <c r="H78" s="44">
        <f t="shared" si="6"/>
        <v>0</v>
      </c>
      <c r="I78" s="126"/>
      <c r="J78" s="95">
        <f t="shared" si="7"/>
        <v>0</v>
      </c>
      <c r="K78" s="24"/>
    </row>
    <row r="79" spans="1:11" s="79" customFormat="1" x14ac:dyDescent="0.25">
      <c r="A79" s="176"/>
      <c r="B79" s="169"/>
      <c r="C79" s="17" t="s">
        <v>54</v>
      </c>
      <c r="D79" s="172"/>
      <c r="E79" s="117"/>
      <c r="F79" s="125"/>
      <c r="G79" s="40">
        <f t="shared" si="5"/>
        <v>0</v>
      </c>
      <c r="H79" s="44">
        <f t="shared" si="6"/>
        <v>0</v>
      </c>
      <c r="I79" s="126"/>
      <c r="J79" s="95">
        <f t="shared" si="7"/>
        <v>0</v>
      </c>
      <c r="K79" s="24"/>
    </row>
    <row r="80" spans="1:11" s="79" customFormat="1" x14ac:dyDescent="0.25">
      <c r="A80" s="176"/>
      <c r="B80" s="169"/>
      <c r="C80" s="17" t="s">
        <v>54</v>
      </c>
      <c r="D80" s="172"/>
      <c r="E80" s="117"/>
      <c r="F80" s="125"/>
      <c r="G80" s="40">
        <f t="shared" si="5"/>
        <v>0</v>
      </c>
      <c r="H80" s="44">
        <f t="shared" si="6"/>
        <v>0</v>
      </c>
      <c r="I80" s="126"/>
      <c r="J80" s="95">
        <f t="shared" si="7"/>
        <v>0</v>
      </c>
      <c r="K80" s="24"/>
    </row>
    <row r="81" spans="1:11" s="79" customFormat="1" x14ac:dyDescent="0.25">
      <c r="A81" s="177"/>
      <c r="B81" s="170"/>
      <c r="C81" s="17" t="s">
        <v>54</v>
      </c>
      <c r="D81" s="173"/>
      <c r="E81" s="117"/>
      <c r="F81" s="125"/>
      <c r="G81" s="40">
        <f t="shared" si="5"/>
        <v>0</v>
      </c>
      <c r="H81" s="44">
        <f t="shared" si="6"/>
        <v>0</v>
      </c>
      <c r="I81" s="126"/>
      <c r="J81" s="95">
        <f t="shared" si="7"/>
        <v>0</v>
      </c>
      <c r="K81" s="24"/>
    </row>
    <row r="82" spans="1:11" s="79" customFormat="1" x14ac:dyDescent="0.25">
      <c r="A82" s="175" t="s">
        <v>43</v>
      </c>
      <c r="B82" s="168"/>
      <c r="C82" s="17" t="s">
        <v>54</v>
      </c>
      <c r="D82" s="171" t="s">
        <v>55</v>
      </c>
      <c r="E82" s="117"/>
      <c r="F82" s="125"/>
      <c r="G82" s="40">
        <f t="shared" si="5"/>
        <v>0</v>
      </c>
      <c r="H82" s="44">
        <f t="shared" si="6"/>
        <v>0</v>
      </c>
      <c r="I82" s="126"/>
      <c r="J82" s="95">
        <f t="shared" si="7"/>
        <v>0</v>
      </c>
      <c r="K82" s="24"/>
    </row>
    <row r="83" spans="1:11" s="79" customFormat="1" x14ac:dyDescent="0.25">
      <c r="A83" s="176"/>
      <c r="B83" s="169"/>
      <c r="C83" s="17" t="s">
        <v>54</v>
      </c>
      <c r="D83" s="172"/>
      <c r="E83" s="117"/>
      <c r="F83" s="125"/>
      <c r="G83" s="40">
        <f t="shared" si="5"/>
        <v>0</v>
      </c>
      <c r="H83" s="44">
        <f t="shared" si="6"/>
        <v>0</v>
      </c>
      <c r="I83" s="126"/>
      <c r="J83" s="95">
        <f t="shared" si="7"/>
        <v>0</v>
      </c>
      <c r="K83" s="24"/>
    </row>
    <row r="84" spans="1:11" s="79" customFormat="1" x14ac:dyDescent="0.25">
      <c r="A84" s="176"/>
      <c r="B84" s="169"/>
      <c r="C84" s="17" t="s">
        <v>54</v>
      </c>
      <c r="D84" s="172"/>
      <c r="E84" s="117"/>
      <c r="F84" s="125"/>
      <c r="G84" s="40">
        <f t="shared" si="5"/>
        <v>0</v>
      </c>
      <c r="H84" s="44">
        <f t="shared" si="6"/>
        <v>0</v>
      </c>
      <c r="I84" s="126"/>
      <c r="J84" s="95">
        <f t="shared" si="7"/>
        <v>0</v>
      </c>
      <c r="K84" s="24"/>
    </row>
    <row r="85" spans="1:11" s="79" customFormat="1" x14ac:dyDescent="0.25">
      <c r="A85" s="176"/>
      <c r="B85" s="169"/>
      <c r="C85" s="17" t="s">
        <v>54</v>
      </c>
      <c r="D85" s="172"/>
      <c r="E85" s="117"/>
      <c r="F85" s="125"/>
      <c r="G85" s="40">
        <f t="shared" si="5"/>
        <v>0</v>
      </c>
      <c r="H85" s="44">
        <f t="shared" si="6"/>
        <v>0</v>
      </c>
      <c r="I85" s="126"/>
      <c r="J85" s="95">
        <f t="shared" si="7"/>
        <v>0</v>
      </c>
      <c r="K85" s="24"/>
    </row>
    <row r="86" spans="1:11" s="79" customFormat="1" x14ac:dyDescent="0.25">
      <c r="A86" s="177"/>
      <c r="B86" s="170"/>
      <c r="C86" s="17" t="s">
        <v>54</v>
      </c>
      <c r="D86" s="173"/>
      <c r="E86" s="117"/>
      <c r="F86" s="125"/>
      <c r="G86" s="40">
        <f t="shared" si="5"/>
        <v>0</v>
      </c>
      <c r="H86" s="44">
        <f t="shared" si="6"/>
        <v>0</v>
      </c>
      <c r="I86" s="126"/>
      <c r="J86" s="95">
        <f t="shared" si="7"/>
        <v>0</v>
      </c>
      <c r="K86" s="24"/>
    </row>
    <row r="87" spans="1:11" s="79" customFormat="1" x14ac:dyDescent="0.25">
      <c r="A87" s="175" t="s">
        <v>44</v>
      </c>
      <c r="B87" s="168"/>
      <c r="C87" s="17" t="s">
        <v>54</v>
      </c>
      <c r="D87" s="171" t="s">
        <v>55</v>
      </c>
      <c r="E87" s="117"/>
      <c r="F87" s="125"/>
      <c r="G87" s="40">
        <f t="shared" si="5"/>
        <v>0</v>
      </c>
      <c r="H87" s="44">
        <f t="shared" si="6"/>
        <v>0</v>
      </c>
      <c r="I87" s="126"/>
      <c r="J87" s="95">
        <f t="shared" si="7"/>
        <v>0</v>
      </c>
      <c r="K87" s="24"/>
    </row>
    <row r="88" spans="1:11" s="79" customFormat="1" x14ac:dyDescent="0.25">
      <c r="A88" s="176"/>
      <c r="B88" s="169"/>
      <c r="C88" s="17" t="s">
        <v>54</v>
      </c>
      <c r="D88" s="172"/>
      <c r="E88" s="117"/>
      <c r="F88" s="125"/>
      <c r="G88" s="40">
        <f t="shared" si="5"/>
        <v>0</v>
      </c>
      <c r="H88" s="44">
        <f t="shared" si="6"/>
        <v>0</v>
      </c>
      <c r="I88" s="126"/>
      <c r="J88" s="95">
        <f t="shared" si="7"/>
        <v>0</v>
      </c>
      <c r="K88" s="24"/>
    </row>
    <row r="89" spans="1:11" s="79" customFormat="1" x14ac:dyDescent="0.25">
      <c r="A89" s="176"/>
      <c r="B89" s="169"/>
      <c r="C89" s="17" t="s">
        <v>54</v>
      </c>
      <c r="D89" s="172"/>
      <c r="E89" s="117"/>
      <c r="F89" s="125"/>
      <c r="G89" s="40">
        <f t="shared" si="5"/>
        <v>0</v>
      </c>
      <c r="H89" s="44">
        <f t="shared" si="6"/>
        <v>0</v>
      </c>
      <c r="I89" s="126"/>
      <c r="J89" s="95">
        <f t="shared" si="7"/>
        <v>0</v>
      </c>
      <c r="K89" s="24"/>
    </row>
    <row r="90" spans="1:11" s="79" customFormat="1" x14ac:dyDescent="0.25">
      <c r="A90" s="176"/>
      <c r="B90" s="169"/>
      <c r="C90" s="17" t="s">
        <v>54</v>
      </c>
      <c r="D90" s="172"/>
      <c r="E90" s="117"/>
      <c r="F90" s="125"/>
      <c r="G90" s="40">
        <f t="shared" si="5"/>
        <v>0</v>
      </c>
      <c r="H90" s="44">
        <f t="shared" si="6"/>
        <v>0</v>
      </c>
      <c r="I90" s="126"/>
      <c r="J90" s="95">
        <f t="shared" si="7"/>
        <v>0</v>
      </c>
      <c r="K90" s="24"/>
    </row>
    <row r="91" spans="1:11" s="79" customFormat="1" x14ac:dyDescent="0.25">
      <c r="A91" s="177"/>
      <c r="B91" s="170"/>
      <c r="C91" s="17" t="s">
        <v>54</v>
      </c>
      <c r="D91" s="173"/>
      <c r="E91" s="117"/>
      <c r="F91" s="125"/>
      <c r="G91" s="40">
        <f t="shared" si="5"/>
        <v>0</v>
      </c>
      <c r="H91" s="44">
        <f t="shared" si="6"/>
        <v>0</v>
      </c>
      <c r="I91" s="126"/>
      <c r="J91" s="95">
        <f t="shared" si="7"/>
        <v>0</v>
      </c>
      <c r="K91" s="24"/>
    </row>
    <row r="92" spans="1:11" s="79" customFormat="1" x14ac:dyDescent="0.25">
      <c r="A92" s="175" t="s">
        <v>45</v>
      </c>
      <c r="B92" s="168"/>
      <c r="C92" s="17" t="s">
        <v>54</v>
      </c>
      <c r="D92" s="171" t="s">
        <v>55</v>
      </c>
      <c r="E92" s="117"/>
      <c r="F92" s="125"/>
      <c r="G92" s="40">
        <f t="shared" si="5"/>
        <v>0</v>
      </c>
      <c r="H92" s="44">
        <f t="shared" si="6"/>
        <v>0</v>
      </c>
      <c r="I92" s="126"/>
      <c r="J92" s="95">
        <f t="shared" si="7"/>
        <v>0</v>
      </c>
      <c r="K92" s="24"/>
    </row>
    <row r="93" spans="1:11" s="79" customFormat="1" x14ac:dyDescent="0.25">
      <c r="A93" s="176"/>
      <c r="B93" s="169"/>
      <c r="C93" s="17" t="s">
        <v>54</v>
      </c>
      <c r="D93" s="172"/>
      <c r="E93" s="117"/>
      <c r="F93" s="125"/>
      <c r="G93" s="40">
        <f t="shared" si="5"/>
        <v>0</v>
      </c>
      <c r="H93" s="44">
        <f t="shared" si="6"/>
        <v>0</v>
      </c>
      <c r="I93" s="126"/>
      <c r="J93" s="95">
        <f t="shared" si="7"/>
        <v>0</v>
      </c>
      <c r="K93" s="24"/>
    </row>
    <row r="94" spans="1:11" s="79" customFormat="1" x14ac:dyDescent="0.25">
      <c r="A94" s="176"/>
      <c r="B94" s="169"/>
      <c r="C94" s="17" t="s">
        <v>54</v>
      </c>
      <c r="D94" s="172"/>
      <c r="E94" s="117"/>
      <c r="F94" s="125"/>
      <c r="G94" s="40">
        <f t="shared" si="5"/>
        <v>0</v>
      </c>
      <c r="H94" s="44">
        <f t="shared" si="6"/>
        <v>0</v>
      </c>
      <c r="I94" s="126"/>
      <c r="J94" s="95">
        <f t="shared" si="7"/>
        <v>0</v>
      </c>
      <c r="K94" s="24"/>
    </row>
    <row r="95" spans="1:11" s="79" customFormat="1" x14ac:dyDescent="0.25">
      <c r="A95" s="176"/>
      <c r="B95" s="169"/>
      <c r="C95" s="17" t="s">
        <v>54</v>
      </c>
      <c r="D95" s="172"/>
      <c r="E95" s="117"/>
      <c r="F95" s="125"/>
      <c r="G95" s="40">
        <f t="shared" si="5"/>
        <v>0</v>
      </c>
      <c r="H95" s="44">
        <f t="shared" si="6"/>
        <v>0</v>
      </c>
      <c r="I95" s="126"/>
      <c r="J95" s="95">
        <f t="shared" si="7"/>
        <v>0</v>
      </c>
      <c r="K95" s="24"/>
    </row>
    <row r="96" spans="1:11" s="79" customFormat="1" x14ac:dyDescent="0.25">
      <c r="A96" s="177"/>
      <c r="B96" s="170"/>
      <c r="C96" s="17" t="s">
        <v>54</v>
      </c>
      <c r="D96" s="173"/>
      <c r="E96" s="117"/>
      <c r="F96" s="125"/>
      <c r="G96" s="40">
        <f t="shared" si="5"/>
        <v>0</v>
      </c>
      <c r="H96" s="44">
        <f t="shared" si="6"/>
        <v>0</v>
      </c>
      <c r="I96" s="126"/>
      <c r="J96" s="95">
        <f t="shared" si="7"/>
        <v>0</v>
      </c>
      <c r="K96" s="24"/>
    </row>
    <row r="97" spans="1:11" s="79" customFormat="1" x14ac:dyDescent="0.25">
      <c r="A97" s="175" t="s">
        <v>46</v>
      </c>
      <c r="B97" s="168"/>
      <c r="C97" s="17" t="s">
        <v>54</v>
      </c>
      <c r="D97" s="171" t="s">
        <v>55</v>
      </c>
      <c r="E97" s="117"/>
      <c r="F97" s="125"/>
      <c r="G97" s="40">
        <f t="shared" si="5"/>
        <v>0</v>
      </c>
      <c r="H97" s="44">
        <f t="shared" si="6"/>
        <v>0</v>
      </c>
      <c r="I97" s="126"/>
      <c r="J97" s="95">
        <f t="shared" si="7"/>
        <v>0</v>
      </c>
      <c r="K97" s="24"/>
    </row>
    <row r="98" spans="1:11" s="79" customFormat="1" x14ac:dyDescent="0.25">
      <c r="A98" s="176"/>
      <c r="B98" s="169"/>
      <c r="C98" s="17" t="s">
        <v>54</v>
      </c>
      <c r="D98" s="172"/>
      <c r="E98" s="117"/>
      <c r="F98" s="125"/>
      <c r="G98" s="40">
        <f t="shared" si="5"/>
        <v>0</v>
      </c>
      <c r="H98" s="44">
        <f t="shared" si="6"/>
        <v>0</v>
      </c>
      <c r="I98" s="126"/>
      <c r="J98" s="95">
        <f t="shared" si="7"/>
        <v>0</v>
      </c>
      <c r="K98" s="24"/>
    </row>
    <row r="99" spans="1:11" s="79" customFormat="1" x14ac:dyDescent="0.25">
      <c r="A99" s="176"/>
      <c r="B99" s="169"/>
      <c r="C99" s="17" t="s">
        <v>54</v>
      </c>
      <c r="D99" s="172"/>
      <c r="E99" s="117"/>
      <c r="F99" s="125"/>
      <c r="G99" s="40">
        <f t="shared" ref="G99:G116" si="8">IFERROR(E99*F99,"")</f>
        <v>0</v>
      </c>
      <c r="H99" s="44">
        <f t="shared" si="6"/>
        <v>0</v>
      </c>
      <c r="I99" s="126"/>
      <c r="J99" s="95">
        <f t="shared" si="7"/>
        <v>0</v>
      </c>
      <c r="K99" s="24"/>
    </row>
    <row r="100" spans="1:11" s="79" customFormat="1" x14ac:dyDescent="0.25">
      <c r="A100" s="176"/>
      <c r="B100" s="169"/>
      <c r="C100" s="17" t="s">
        <v>54</v>
      </c>
      <c r="D100" s="172"/>
      <c r="E100" s="117"/>
      <c r="F100" s="125"/>
      <c r="G100" s="40">
        <f t="shared" si="8"/>
        <v>0</v>
      </c>
      <c r="H100" s="44">
        <f t="shared" si="6"/>
        <v>0</v>
      </c>
      <c r="I100" s="126"/>
      <c r="J100" s="95">
        <f t="shared" si="7"/>
        <v>0</v>
      </c>
      <c r="K100" s="24"/>
    </row>
    <row r="101" spans="1:11" s="79" customFormat="1" x14ac:dyDescent="0.25">
      <c r="A101" s="177"/>
      <c r="B101" s="170"/>
      <c r="C101" s="17" t="s">
        <v>54</v>
      </c>
      <c r="D101" s="173"/>
      <c r="E101" s="117"/>
      <c r="F101" s="125"/>
      <c r="G101" s="40">
        <f t="shared" si="8"/>
        <v>0</v>
      </c>
      <c r="H101" s="44">
        <f t="shared" si="6"/>
        <v>0</v>
      </c>
      <c r="I101" s="126"/>
      <c r="J101" s="95">
        <f t="shared" si="7"/>
        <v>0</v>
      </c>
      <c r="K101" s="24"/>
    </row>
    <row r="102" spans="1:11" s="79" customFormat="1" x14ac:dyDescent="0.25">
      <c r="A102" s="175" t="s">
        <v>47</v>
      </c>
      <c r="B102" s="168"/>
      <c r="C102" s="17" t="s">
        <v>54</v>
      </c>
      <c r="D102" s="171" t="s">
        <v>55</v>
      </c>
      <c r="E102" s="117"/>
      <c r="F102" s="125"/>
      <c r="G102" s="40">
        <f t="shared" si="8"/>
        <v>0</v>
      </c>
      <c r="H102" s="44">
        <f t="shared" si="6"/>
        <v>0</v>
      </c>
      <c r="I102" s="126"/>
      <c r="J102" s="95">
        <f t="shared" si="7"/>
        <v>0</v>
      </c>
      <c r="K102" s="24"/>
    </row>
    <row r="103" spans="1:11" s="79" customFormat="1" x14ac:dyDescent="0.25">
      <c r="A103" s="176"/>
      <c r="B103" s="169"/>
      <c r="C103" s="17" t="s">
        <v>54</v>
      </c>
      <c r="D103" s="172"/>
      <c r="E103" s="117"/>
      <c r="F103" s="125"/>
      <c r="G103" s="40">
        <f t="shared" si="8"/>
        <v>0</v>
      </c>
      <c r="H103" s="44">
        <f t="shared" si="6"/>
        <v>0</v>
      </c>
      <c r="I103" s="126"/>
      <c r="J103" s="95">
        <f t="shared" si="7"/>
        <v>0</v>
      </c>
      <c r="K103" s="24"/>
    </row>
    <row r="104" spans="1:11" s="79" customFormat="1" x14ac:dyDescent="0.25">
      <c r="A104" s="176"/>
      <c r="B104" s="169"/>
      <c r="C104" s="17" t="s">
        <v>54</v>
      </c>
      <c r="D104" s="172"/>
      <c r="E104" s="117"/>
      <c r="F104" s="125"/>
      <c r="G104" s="40">
        <f t="shared" si="8"/>
        <v>0</v>
      </c>
      <c r="H104" s="44">
        <f t="shared" si="6"/>
        <v>0</v>
      </c>
      <c r="I104" s="126"/>
      <c r="J104" s="95">
        <f t="shared" si="7"/>
        <v>0</v>
      </c>
      <c r="K104" s="24"/>
    </row>
    <row r="105" spans="1:11" s="79" customFormat="1" x14ac:dyDescent="0.25">
      <c r="A105" s="176"/>
      <c r="B105" s="169"/>
      <c r="C105" s="17" t="s">
        <v>54</v>
      </c>
      <c r="D105" s="172"/>
      <c r="E105" s="117"/>
      <c r="F105" s="125"/>
      <c r="G105" s="40">
        <f t="shared" si="8"/>
        <v>0</v>
      </c>
      <c r="H105" s="44">
        <f t="shared" si="6"/>
        <v>0</v>
      </c>
      <c r="I105" s="126"/>
      <c r="J105" s="95">
        <f t="shared" si="7"/>
        <v>0</v>
      </c>
      <c r="K105" s="24"/>
    </row>
    <row r="106" spans="1:11" s="79" customFormat="1" x14ac:dyDescent="0.25">
      <c r="A106" s="177"/>
      <c r="B106" s="170"/>
      <c r="C106" s="17" t="s">
        <v>54</v>
      </c>
      <c r="D106" s="173"/>
      <c r="E106" s="117"/>
      <c r="F106" s="125"/>
      <c r="G106" s="40">
        <f t="shared" si="8"/>
        <v>0</v>
      </c>
      <c r="H106" s="44">
        <f t="shared" si="6"/>
        <v>0</v>
      </c>
      <c r="I106" s="126"/>
      <c r="J106" s="95">
        <f t="shared" si="7"/>
        <v>0</v>
      </c>
      <c r="K106" s="24"/>
    </row>
    <row r="107" spans="1:11" s="79" customFormat="1" x14ac:dyDescent="0.25">
      <c r="A107" s="175" t="s">
        <v>48</v>
      </c>
      <c r="B107" s="168"/>
      <c r="C107" s="17" t="s">
        <v>54</v>
      </c>
      <c r="D107" s="171" t="s">
        <v>55</v>
      </c>
      <c r="E107" s="117"/>
      <c r="F107" s="125"/>
      <c r="G107" s="40">
        <f t="shared" si="8"/>
        <v>0</v>
      </c>
      <c r="H107" s="44">
        <f t="shared" si="6"/>
        <v>0</v>
      </c>
      <c r="I107" s="126"/>
      <c r="J107" s="95">
        <f t="shared" si="7"/>
        <v>0</v>
      </c>
      <c r="K107" s="24"/>
    </row>
    <row r="108" spans="1:11" s="79" customFormat="1" x14ac:dyDescent="0.25">
      <c r="A108" s="176"/>
      <c r="B108" s="169"/>
      <c r="C108" s="17" t="s">
        <v>54</v>
      </c>
      <c r="D108" s="172"/>
      <c r="E108" s="117"/>
      <c r="F108" s="125"/>
      <c r="G108" s="40">
        <f t="shared" si="8"/>
        <v>0</v>
      </c>
      <c r="H108" s="44">
        <f t="shared" si="6"/>
        <v>0</v>
      </c>
      <c r="I108" s="126"/>
      <c r="J108" s="95">
        <f t="shared" si="7"/>
        <v>0</v>
      </c>
      <c r="K108" s="24"/>
    </row>
    <row r="109" spans="1:11" s="79" customFormat="1" x14ac:dyDescent="0.25">
      <c r="A109" s="176"/>
      <c r="B109" s="169"/>
      <c r="C109" s="17" t="s">
        <v>54</v>
      </c>
      <c r="D109" s="172"/>
      <c r="E109" s="117"/>
      <c r="F109" s="125"/>
      <c r="G109" s="40">
        <f t="shared" si="8"/>
        <v>0</v>
      </c>
      <c r="H109" s="44">
        <f t="shared" si="6"/>
        <v>0</v>
      </c>
      <c r="I109" s="126"/>
      <c r="J109" s="95">
        <f t="shared" si="7"/>
        <v>0</v>
      </c>
      <c r="K109" s="24"/>
    </row>
    <row r="110" spans="1:11" s="79" customFormat="1" x14ac:dyDescent="0.25">
      <c r="A110" s="176"/>
      <c r="B110" s="169"/>
      <c r="C110" s="17" t="s">
        <v>54</v>
      </c>
      <c r="D110" s="172"/>
      <c r="E110" s="117"/>
      <c r="F110" s="125"/>
      <c r="G110" s="40">
        <f t="shared" si="8"/>
        <v>0</v>
      </c>
      <c r="H110" s="44">
        <f t="shared" si="6"/>
        <v>0</v>
      </c>
      <c r="I110" s="126"/>
      <c r="J110" s="95">
        <f t="shared" si="7"/>
        <v>0</v>
      </c>
      <c r="K110" s="24"/>
    </row>
    <row r="111" spans="1:11" s="79" customFormat="1" x14ac:dyDescent="0.25">
      <c r="A111" s="177"/>
      <c r="B111" s="170"/>
      <c r="C111" s="17" t="s">
        <v>54</v>
      </c>
      <c r="D111" s="173"/>
      <c r="E111" s="117"/>
      <c r="F111" s="125"/>
      <c r="G111" s="40">
        <f t="shared" si="8"/>
        <v>0</v>
      </c>
      <c r="H111" s="44">
        <f t="shared" si="6"/>
        <v>0</v>
      </c>
      <c r="I111" s="126"/>
      <c r="J111" s="95">
        <f t="shared" si="7"/>
        <v>0</v>
      </c>
      <c r="K111" s="24"/>
    </row>
    <row r="112" spans="1:11" s="79" customFormat="1" ht="15" customHeight="1" x14ac:dyDescent="0.25">
      <c r="A112" s="175" t="s">
        <v>49</v>
      </c>
      <c r="B112" s="168"/>
      <c r="C112" s="17" t="s">
        <v>54</v>
      </c>
      <c r="D112" s="171" t="s">
        <v>55</v>
      </c>
      <c r="E112" s="117"/>
      <c r="F112" s="125"/>
      <c r="G112" s="40">
        <f t="shared" si="8"/>
        <v>0</v>
      </c>
      <c r="H112" s="44">
        <f t="shared" si="6"/>
        <v>0</v>
      </c>
      <c r="I112" s="126"/>
      <c r="J112" s="95">
        <f t="shared" si="7"/>
        <v>0</v>
      </c>
      <c r="K112" s="24"/>
    </row>
    <row r="113" spans="1:13" x14ac:dyDescent="0.25">
      <c r="A113" s="176"/>
      <c r="B113" s="169"/>
      <c r="C113" s="17" t="s">
        <v>54</v>
      </c>
      <c r="D113" s="172"/>
      <c r="E113" s="117"/>
      <c r="F113" s="125"/>
      <c r="G113" s="40">
        <f t="shared" si="8"/>
        <v>0</v>
      </c>
      <c r="H113" s="44">
        <f t="shared" si="6"/>
        <v>0</v>
      </c>
      <c r="I113" s="126"/>
      <c r="J113" s="95">
        <f t="shared" si="7"/>
        <v>0</v>
      </c>
      <c r="K113" s="24"/>
    </row>
    <row r="114" spans="1:13" x14ac:dyDescent="0.25">
      <c r="A114" s="176"/>
      <c r="B114" s="169"/>
      <c r="C114" s="17" t="s">
        <v>54</v>
      </c>
      <c r="D114" s="172"/>
      <c r="E114" s="117"/>
      <c r="F114" s="125"/>
      <c r="G114" s="40">
        <f t="shared" si="8"/>
        <v>0</v>
      </c>
      <c r="H114" s="44">
        <f t="shared" si="6"/>
        <v>0</v>
      </c>
      <c r="I114" s="126"/>
      <c r="J114" s="95">
        <f t="shared" si="7"/>
        <v>0</v>
      </c>
      <c r="K114" s="24"/>
    </row>
    <row r="115" spans="1:13" x14ac:dyDescent="0.25">
      <c r="A115" s="176"/>
      <c r="B115" s="169"/>
      <c r="C115" s="17" t="s">
        <v>54</v>
      </c>
      <c r="D115" s="172"/>
      <c r="E115" s="117"/>
      <c r="F115" s="125"/>
      <c r="G115" s="40">
        <f t="shared" si="8"/>
        <v>0</v>
      </c>
      <c r="H115" s="44">
        <f t="shared" si="6"/>
        <v>0</v>
      </c>
      <c r="I115" s="126"/>
      <c r="J115" s="95">
        <f t="shared" si="7"/>
        <v>0</v>
      </c>
      <c r="K115" s="24"/>
    </row>
    <row r="116" spans="1:13" x14ac:dyDescent="0.25">
      <c r="A116" s="177"/>
      <c r="B116" s="170"/>
      <c r="C116" s="17" t="s">
        <v>54</v>
      </c>
      <c r="D116" s="173"/>
      <c r="E116" s="117"/>
      <c r="F116" s="125"/>
      <c r="G116" s="40">
        <f t="shared" si="8"/>
        <v>0</v>
      </c>
      <c r="H116" s="44">
        <f t="shared" si="6"/>
        <v>0</v>
      </c>
      <c r="I116" s="126"/>
      <c r="J116" s="95">
        <f t="shared" si="7"/>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27"/>
      <c r="K117" s="78"/>
      <c r="M117" s="79" t="s">
        <v>159</v>
      </c>
    </row>
    <row r="118" spans="1:13" x14ac:dyDescent="0.25">
      <c r="A118" s="180" t="s">
        <v>92</v>
      </c>
      <c r="B118" s="183" t="s">
        <v>61</v>
      </c>
      <c r="C118" s="25" t="s">
        <v>62</v>
      </c>
      <c r="D118" s="26"/>
      <c r="E118" s="27"/>
      <c r="F118" s="27"/>
      <c r="G118" s="45">
        <f>SUM(G119:G124)</f>
        <v>0</v>
      </c>
      <c r="H118" s="116">
        <f>SUM(H119:H124)</f>
        <v>0</v>
      </c>
      <c r="I118" s="126"/>
      <c r="K118" s="78"/>
      <c r="M118" s="79" t="s">
        <v>151</v>
      </c>
    </row>
    <row r="119" spans="1:13" x14ac:dyDescent="0.25">
      <c r="A119" s="181"/>
      <c r="B119" s="184"/>
      <c r="C119" s="28" t="s">
        <v>63</v>
      </c>
      <c r="D119" s="29"/>
      <c r="E119" s="30"/>
      <c r="F119" s="30"/>
      <c r="G119" s="46">
        <f t="shared" ref="G119:G124" si="9">ROUND(E119*F119,2)</f>
        <v>0</v>
      </c>
      <c r="H119" s="118">
        <f t="shared" ref="H119:H124" si="10">ROUND(G119*$D$7,2)</f>
        <v>0</v>
      </c>
      <c r="I119" s="126"/>
      <c r="K119" s="78"/>
    </row>
    <row r="120" spans="1:13" x14ac:dyDescent="0.25">
      <c r="A120" s="181"/>
      <c r="B120" s="184"/>
      <c r="C120" s="28" t="s">
        <v>64</v>
      </c>
      <c r="D120" s="29"/>
      <c r="E120" s="30"/>
      <c r="F120" s="30"/>
      <c r="G120" s="46">
        <f t="shared" si="9"/>
        <v>0</v>
      </c>
      <c r="H120" s="118">
        <f t="shared" si="10"/>
        <v>0</v>
      </c>
      <c r="I120" s="126"/>
      <c r="K120" s="78"/>
    </row>
    <row r="121" spans="1:13" x14ac:dyDescent="0.25">
      <c r="A121" s="181"/>
      <c r="B121" s="184"/>
      <c r="C121" s="28" t="s">
        <v>65</v>
      </c>
      <c r="D121" s="29"/>
      <c r="E121" s="30"/>
      <c r="F121" s="30"/>
      <c r="G121" s="46">
        <f t="shared" si="9"/>
        <v>0</v>
      </c>
      <c r="H121" s="118">
        <f t="shared" si="10"/>
        <v>0</v>
      </c>
      <c r="I121" s="126"/>
      <c r="K121" s="78"/>
    </row>
    <row r="122" spans="1:13" x14ac:dyDescent="0.25">
      <c r="A122" s="181"/>
      <c r="B122" s="184"/>
      <c r="C122" s="28" t="s">
        <v>66</v>
      </c>
      <c r="D122" s="29"/>
      <c r="E122" s="30"/>
      <c r="F122" s="30"/>
      <c r="G122" s="46">
        <f t="shared" si="9"/>
        <v>0</v>
      </c>
      <c r="H122" s="118">
        <f t="shared" si="10"/>
        <v>0</v>
      </c>
      <c r="I122" s="126"/>
      <c r="K122" s="78"/>
    </row>
    <row r="123" spans="1:13" x14ac:dyDescent="0.25">
      <c r="A123" s="181"/>
      <c r="B123" s="184"/>
      <c r="C123" s="31" t="s">
        <v>67</v>
      </c>
      <c r="D123" s="29"/>
      <c r="E123" s="30"/>
      <c r="F123" s="30"/>
      <c r="G123" s="46">
        <f t="shared" si="9"/>
        <v>0</v>
      </c>
      <c r="H123" s="118">
        <f t="shared" si="10"/>
        <v>0</v>
      </c>
      <c r="I123" s="126"/>
      <c r="K123" s="78"/>
    </row>
    <row r="124" spans="1:13" x14ac:dyDescent="0.25">
      <c r="A124" s="182"/>
      <c r="B124" s="185"/>
      <c r="C124" s="31" t="s">
        <v>67</v>
      </c>
      <c r="D124" s="29"/>
      <c r="E124" s="30"/>
      <c r="F124" s="30"/>
      <c r="G124" s="46">
        <f t="shared" si="9"/>
        <v>0</v>
      </c>
      <c r="H124" s="118">
        <f t="shared" si="10"/>
        <v>0</v>
      </c>
      <c r="I124" s="126"/>
      <c r="K124" s="78"/>
    </row>
    <row r="125" spans="1:13" x14ac:dyDescent="0.25">
      <c r="A125" s="180" t="s">
        <v>93</v>
      </c>
      <c r="B125" s="183" t="s">
        <v>61</v>
      </c>
      <c r="C125" s="25" t="s">
        <v>62</v>
      </c>
      <c r="D125" s="26"/>
      <c r="E125" s="27"/>
      <c r="F125" s="27"/>
      <c r="G125" s="45">
        <f>SUM(G126:G131)</f>
        <v>0</v>
      </c>
      <c r="H125" s="116">
        <f>SUM(H126:H131)</f>
        <v>0</v>
      </c>
      <c r="I125" s="126"/>
      <c r="K125" s="78"/>
    </row>
    <row r="126" spans="1:13" x14ac:dyDescent="0.25">
      <c r="A126" s="181"/>
      <c r="B126" s="184"/>
      <c r="C126" s="28" t="s">
        <v>63</v>
      </c>
      <c r="D126" s="29" t="s">
        <v>151</v>
      </c>
      <c r="E126" s="30"/>
      <c r="F126" s="30"/>
      <c r="G126" s="46">
        <f t="shared" ref="G126:G131" si="11">ROUND(E126*F126,2)</f>
        <v>0</v>
      </c>
      <c r="H126" s="118">
        <f t="shared" ref="H126:H131" si="12">ROUND(G126*$D$7,2)</f>
        <v>0</v>
      </c>
      <c r="I126" s="126"/>
      <c r="K126" s="78"/>
    </row>
    <row r="127" spans="1:13" x14ac:dyDescent="0.25">
      <c r="A127" s="181"/>
      <c r="B127" s="184"/>
      <c r="C127" s="28" t="s">
        <v>64</v>
      </c>
      <c r="D127" s="29" t="s">
        <v>151</v>
      </c>
      <c r="E127" s="30"/>
      <c r="F127" s="30"/>
      <c r="G127" s="46">
        <f t="shared" si="11"/>
        <v>0</v>
      </c>
      <c r="H127" s="118">
        <f t="shared" si="12"/>
        <v>0</v>
      </c>
      <c r="I127" s="126"/>
      <c r="K127" s="78"/>
    </row>
    <row r="128" spans="1:13" x14ac:dyDescent="0.25">
      <c r="A128" s="181"/>
      <c r="B128" s="184"/>
      <c r="C128" s="28" t="s">
        <v>65</v>
      </c>
      <c r="D128" s="29" t="s">
        <v>151</v>
      </c>
      <c r="E128" s="30"/>
      <c r="F128" s="30"/>
      <c r="G128" s="46">
        <f t="shared" si="11"/>
        <v>0</v>
      </c>
      <c r="H128" s="118">
        <f t="shared" si="12"/>
        <v>0</v>
      </c>
      <c r="I128" s="126"/>
      <c r="K128" s="78"/>
    </row>
    <row r="129" spans="1:11" s="79" customFormat="1" x14ac:dyDescent="0.25">
      <c r="A129" s="181"/>
      <c r="B129" s="184"/>
      <c r="C129" s="28" t="s">
        <v>66</v>
      </c>
      <c r="D129" s="29" t="s">
        <v>151</v>
      </c>
      <c r="E129" s="30"/>
      <c r="F129" s="30"/>
      <c r="G129" s="46">
        <f t="shared" si="11"/>
        <v>0</v>
      </c>
      <c r="H129" s="118">
        <f t="shared" si="12"/>
        <v>0</v>
      </c>
      <c r="I129" s="126"/>
      <c r="K129" s="78"/>
    </row>
    <row r="130" spans="1:11" s="79" customFormat="1" x14ac:dyDescent="0.25">
      <c r="A130" s="181"/>
      <c r="B130" s="184"/>
      <c r="C130" s="31" t="s">
        <v>67</v>
      </c>
      <c r="D130" s="29" t="s">
        <v>151</v>
      </c>
      <c r="E130" s="30"/>
      <c r="F130" s="30"/>
      <c r="G130" s="46">
        <f t="shared" si="11"/>
        <v>0</v>
      </c>
      <c r="H130" s="118">
        <f t="shared" si="12"/>
        <v>0</v>
      </c>
      <c r="I130" s="126"/>
      <c r="K130" s="78"/>
    </row>
    <row r="131" spans="1:11" s="79" customFormat="1" x14ac:dyDescent="0.25">
      <c r="A131" s="182"/>
      <c r="B131" s="185"/>
      <c r="C131" s="31" t="s">
        <v>67</v>
      </c>
      <c r="D131" s="29" t="s">
        <v>151</v>
      </c>
      <c r="E131" s="30"/>
      <c r="F131" s="30"/>
      <c r="G131" s="46">
        <f t="shared" si="11"/>
        <v>0</v>
      </c>
      <c r="H131" s="118">
        <f t="shared" si="12"/>
        <v>0</v>
      </c>
      <c r="I131" s="126"/>
      <c r="K131" s="78"/>
    </row>
    <row r="132" spans="1:11" s="79" customFormat="1" x14ac:dyDescent="0.25">
      <c r="A132" s="180" t="s">
        <v>94</v>
      </c>
      <c r="B132" s="183" t="s">
        <v>61</v>
      </c>
      <c r="C132" s="25" t="s">
        <v>62</v>
      </c>
      <c r="D132" s="26"/>
      <c r="E132" s="27"/>
      <c r="F132" s="27"/>
      <c r="G132" s="45">
        <f>SUM(G133:G138)</f>
        <v>0</v>
      </c>
      <c r="H132" s="116">
        <f>SUM(H133:H138)</f>
        <v>0</v>
      </c>
      <c r="I132" s="126"/>
      <c r="K132" s="78"/>
    </row>
    <row r="133" spans="1:11" s="79" customFormat="1" x14ac:dyDescent="0.25">
      <c r="A133" s="181"/>
      <c r="B133" s="184"/>
      <c r="C133" s="28" t="s">
        <v>63</v>
      </c>
      <c r="D133" s="29" t="s">
        <v>151</v>
      </c>
      <c r="E133" s="30"/>
      <c r="F133" s="30"/>
      <c r="G133" s="46">
        <f t="shared" ref="G133:G138" si="13">ROUND(E133*F133,2)</f>
        <v>0</v>
      </c>
      <c r="H133" s="118">
        <f t="shared" ref="H133:H138" si="14">ROUND(G133*$D$7,2)</f>
        <v>0</v>
      </c>
      <c r="I133" s="126"/>
      <c r="K133" s="78"/>
    </row>
    <row r="134" spans="1:11" s="79" customFormat="1" x14ac:dyDescent="0.25">
      <c r="A134" s="181"/>
      <c r="B134" s="184"/>
      <c r="C134" s="28" t="s">
        <v>64</v>
      </c>
      <c r="D134" s="29" t="s">
        <v>151</v>
      </c>
      <c r="E134" s="30"/>
      <c r="F134" s="30"/>
      <c r="G134" s="46">
        <f t="shared" si="13"/>
        <v>0</v>
      </c>
      <c r="H134" s="118">
        <f t="shared" si="14"/>
        <v>0</v>
      </c>
      <c r="I134" s="126"/>
      <c r="K134" s="78"/>
    </row>
    <row r="135" spans="1:11" s="79" customFormat="1" x14ac:dyDescent="0.25">
      <c r="A135" s="181"/>
      <c r="B135" s="184"/>
      <c r="C135" s="28" t="s">
        <v>65</v>
      </c>
      <c r="D135" s="29" t="s">
        <v>151</v>
      </c>
      <c r="E135" s="30"/>
      <c r="F135" s="30"/>
      <c r="G135" s="46">
        <f t="shared" si="13"/>
        <v>0</v>
      </c>
      <c r="H135" s="118">
        <f t="shared" si="14"/>
        <v>0</v>
      </c>
      <c r="I135" s="126"/>
      <c r="K135" s="78"/>
    </row>
    <row r="136" spans="1:11" s="79" customFormat="1" x14ac:dyDescent="0.25">
      <c r="A136" s="181"/>
      <c r="B136" s="184"/>
      <c r="C136" s="28" t="s">
        <v>66</v>
      </c>
      <c r="D136" s="29" t="s">
        <v>151</v>
      </c>
      <c r="E136" s="30"/>
      <c r="F136" s="30"/>
      <c r="G136" s="46">
        <f t="shared" si="13"/>
        <v>0</v>
      </c>
      <c r="H136" s="118">
        <f t="shared" si="14"/>
        <v>0</v>
      </c>
      <c r="I136" s="126"/>
      <c r="K136" s="78"/>
    </row>
    <row r="137" spans="1:11" s="79" customFormat="1" x14ac:dyDescent="0.25">
      <c r="A137" s="181"/>
      <c r="B137" s="184"/>
      <c r="C137" s="31" t="s">
        <v>67</v>
      </c>
      <c r="D137" s="29" t="s">
        <v>151</v>
      </c>
      <c r="E137" s="30"/>
      <c r="F137" s="30"/>
      <c r="G137" s="46">
        <f t="shared" si="13"/>
        <v>0</v>
      </c>
      <c r="H137" s="118">
        <f t="shared" si="14"/>
        <v>0</v>
      </c>
      <c r="I137" s="126"/>
      <c r="K137" s="78"/>
    </row>
    <row r="138" spans="1:11" s="79" customFormat="1" x14ac:dyDescent="0.25">
      <c r="A138" s="182"/>
      <c r="B138" s="185"/>
      <c r="C138" s="31" t="s">
        <v>67</v>
      </c>
      <c r="D138" s="29" t="s">
        <v>151</v>
      </c>
      <c r="E138" s="30"/>
      <c r="F138" s="30"/>
      <c r="G138" s="46">
        <f t="shared" si="13"/>
        <v>0</v>
      </c>
      <c r="H138" s="118">
        <f t="shared" si="14"/>
        <v>0</v>
      </c>
      <c r="I138" s="126"/>
      <c r="K138" s="78"/>
    </row>
    <row r="139" spans="1:11" s="79" customFormat="1" x14ac:dyDescent="0.25">
      <c r="A139" s="180" t="s">
        <v>95</v>
      </c>
      <c r="B139" s="183" t="s">
        <v>61</v>
      </c>
      <c r="C139" s="25" t="s">
        <v>62</v>
      </c>
      <c r="D139" s="26"/>
      <c r="E139" s="27"/>
      <c r="F139" s="27"/>
      <c r="G139" s="45">
        <f>SUM(G140:G145)</f>
        <v>0</v>
      </c>
      <c r="H139" s="116">
        <f>SUM(H140:H145)</f>
        <v>0</v>
      </c>
      <c r="I139" s="126"/>
      <c r="K139" s="78"/>
    </row>
    <row r="140" spans="1:11" s="79" customFormat="1" x14ac:dyDescent="0.25">
      <c r="A140" s="181"/>
      <c r="B140" s="184"/>
      <c r="C140" s="28" t="s">
        <v>63</v>
      </c>
      <c r="D140" s="29" t="s">
        <v>151</v>
      </c>
      <c r="E140" s="30"/>
      <c r="F140" s="30"/>
      <c r="G140" s="46">
        <f t="shared" ref="G140:G145" si="15">ROUND(E140*F140,2)</f>
        <v>0</v>
      </c>
      <c r="H140" s="118">
        <f t="shared" ref="H140:H145" si="16">ROUND(G140*$D$7,2)</f>
        <v>0</v>
      </c>
      <c r="I140" s="126"/>
      <c r="K140" s="78"/>
    </row>
    <row r="141" spans="1:11" s="79" customFormat="1" x14ac:dyDescent="0.25">
      <c r="A141" s="181"/>
      <c r="B141" s="184"/>
      <c r="C141" s="28" t="s">
        <v>64</v>
      </c>
      <c r="D141" s="29" t="s">
        <v>151</v>
      </c>
      <c r="E141" s="30"/>
      <c r="F141" s="30"/>
      <c r="G141" s="46">
        <f t="shared" si="15"/>
        <v>0</v>
      </c>
      <c r="H141" s="118">
        <f t="shared" si="16"/>
        <v>0</v>
      </c>
      <c r="I141" s="126"/>
      <c r="K141" s="78"/>
    </row>
    <row r="142" spans="1:11" s="79" customFormat="1" x14ac:dyDescent="0.25">
      <c r="A142" s="181"/>
      <c r="B142" s="184"/>
      <c r="C142" s="28" t="s">
        <v>65</v>
      </c>
      <c r="D142" s="29" t="s">
        <v>151</v>
      </c>
      <c r="E142" s="30"/>
      <c r="F142" s="30"/>
      <c r="G142" s="46">
        <f t="shared" si="15"/>
        <v>0</v>
      </c>
      <c r="H142" s="118">
        <f t="shared" si="16"/>
        <v>0</v>
      </c>
      <c r="I142" s="126"/>
      <c r="K142" s="78"/>
    </row>
    <row r="143" spans="1:11" s="79" customFormat="1" x14ac:dyDescent="0.25">
      <c r="A143" s="181"/>
      <c r="B143" s="184"/>
      <c r="C143" s="28" t="s">
        <v>66</v>
      </c>
      <c r="D143" s="29" t="s">
        <v>151</v>
      </c>
      <c r="E143" s="30"/>
      <c r="F143" s="30"/>
      <c r="G143" s="46">
        <f t="shared" si="15"/>
        <v>0</v>
      </c>
      <c r="H143" s="118">
        <f t="shared" si="16"/>
        <v>0</v>
      </c>
      <c r="I143" s="126"/>
      <c r="K143" s="78"/>
    </row>
    <row r="144" spans="1:11" s="79" customFormat="1" x14ac:dyDescent="0.25">
      <c r="A144" s="181"/>
      <c r="B144" s="184"/>
      <c r="C144" s="31" t="s">
        <v>67</v>
      </c>
      <c r="D144" s="29" t="s">
        <v>151</v>
      </c>
      <c r="E144" s="30"/>
      <c r="F144" s="30"/>
      <c r="G144" s="46">
        <f t="shared" si="15"/>
        <v>0</v>
      </c>
      <c r="H144" s="118">
        <f t="shared" si="16"/>
        <v>0</v>
      </c>
      <c r="I144" s="126"/>
      <c r="K144" s="78"/>
    </row>
    <row r="145" spans="1:11" s="79" customFormat="1" x14ac:dyDescent="0.25">
      <c r="A145" s="182"/>
      <c r="B145" s="185"/>
      <c r="C145" s="31" t="s">
        <v>67</v>
      </c>
      <c r="D145" s="29" t="s">
        <v>151</v>
      </c>
      <c r="E145" s="30"/>
      <c r="F145" s="30"/>
      <c r="G145" s="46">
        <f t="shared" si="15"/>
        <v>0</v>
      </c>
      <c r="H145" s="118">
        <f t="shared" si="16"/>
        <v>0</v>
      </c>
      <c r="I145" s="126"/>
      <c r="K145" s="78"/>
    </row>
    <row r="146" spans="1:11" s="79" customFormat="1" x14ac:dyDescent="0.25">
      <c r="A146" s="180" t="s">
        <v>96</v>
      </c>
      <c r="B146" s="183" t="s">
        <v>61</v>
      </c>
      <c r="C146" s="25" t="s">
        <v>62</v>
      </c>
      <c r="D146" s="26"/>
      <c r="E146" s="27"/>
      <c r="F146" s="27"/>
      <c r="G146" s="45">
        <f>SUM(G147:G152)</f>
        <v>0</v>
      </c>
      <c r="H146" s="116">
        <f>SUM(H147:H152)</f>
        <v>0</v>
      </c>
      <c r="I146" s="126"/>
      <c r="K146" s="78"/>
    </row>
    <row r="147" spans="1:11" s="79" customFormat="1" x14ac:dyDescent="0.25">
      <c r="A147" s="181"/>
      <c r="B147" s="184"/>
      <c r="C147" s="28" t="s">
        <v>63</v>
      </c>
      <c r="D147" s="29" t="s">
        <v>151</v>
      </c>
      <c r="E147" s="30"/>
      <c r="F147" s="30"/>
      <c r="G147" s="46">
        <f t="shared" ref="G147:G152" si="17">ROUND(E147*F147,2)</f>
        <v>0</v>
      </c>
      <c r="H147" s="118">
        <f t="shared" ref="H147:H152" si="18">ROUND(G147*$D$7,2)</f>
        <v>0</v>
      </c>
      <c r="I147" s="126"/>
      <c r="K147" s="78"/>
    </row>
    <row r="148" spans="1:11" s="79" customFormat="1" x14ac:dyDescent="0.25">
      <c r="A148" s="181"/>
      <c r="B148" s="184"/>
      <c r="C148" s="28" t="s">
        <v>64</v>
      </c>
      <c r="D148" s="29" t="s">
        <v>151</v>
      </c>
      <c r="E148" s="30"/>
      <c r="F148" s="30"/>
      <c r="G148" s="46">
        <f t="shared" si="17"/>
        <v>0</v>
      </c>
      <c r="H148" s="118">
        <f t="shared" si="18"/>
        <v>0</v>
      </c>
      <c r="I148" s="126"/>
      <c r="K148" s="78"/>
    </row>
    <row r="149" spans="1:11" s="79" customFormat="1" x14ac:dyDescent="0.25">
      <c r="A149" s="181"/>
      <c r="B149" s="184"/>
      <c r="C149" s="28" t="s">
        <v>65</v>
      </c>
      <c r="D149" s="29" t="s">
        <v>151</v>
      </c>
      <c r="E149" s="30"/>
      <c r="F149" s="30"/>
      <c r="G149" s="46">
        <f t="shared" si="17"/>
        <v>0</v>
      </c>
      <c r="H149" s="118">
        <f t="shared" si="18"/>
        <v>0</v>
      </c>
      <c r="I149" s="126"/>
      <c r="K149" s="78"/>
    </row>
    <row r="150" spans="1:11" s="79" customFormat="1" x14ac:dyDescent="0.25">
      <c r="A150" s="181"/>
      <c r="B150" s="184"/>
      <c r="C150" s="28" t="s">
        <v>66</v>
      </c>
      <c r="D150" s="29" t="s">
        <v>151</v>
      </c>
      <c r="E150" s="30"/>
      <c r="F150" s="30"/>
      <c r="G150" s="46">
        <f t="shared" si="17"/>
        <v>0</v>
      </c>
      <c r="H150" s="118">
        <f t="shared" si="18"/>
        <v>0</v>
      </c>
      <c r="I150" s="126"/>
      <c r="K150" s="78"/>
    </row>
    <row r="151" spans="1:11" s="79" customFormat="1" x14ac:dyDescent="0.25">
      <c r="A151" s="181"/>
      <c r="B151" s="184"/>
      <c r="C151" s="31" t="s">
        <v>67</v>
      </c>
      <c r="D151" s="29" t="s">
        <v>151</v>
      </c>
      <c r="E151" s="30"/>
      <c r="F151" s="30"/>
      <c r="G151" s="46">
        <f t="shared" si="17"/>
        <v>0</v>
      </c>
      <c r="H151" s="118">
        <f t="shared" si="18"/>
        <v>0</v>
      </c>
      <c r="I151" s="126"/>
      <c r="K151" s="78"/>
    </row>
    <row r="152" spans="1:11" s="79" customFormat="1" x14ac:dyDescent="0.25">
      <c r="A152" s="182"/>
      <c r="B152" s="185"/>
      <c r="C152" s="31" t="s">
        <v>67</v>
      </c>
      <c r="D152" s="29" t="s">
        <v>151</v>
      </c>
      <c r="E152" s="30"/>
      <c r="F152" s="30"/>
      <c r="G152" s="46">
        <f t="shared" si="17"/>
        <v>0</v>
      </c>
      <c r="H152" s="118">
        <f t="shared" si="18"/>
        <v>0</v>
      </c>
      <c r="I152" s="126"/>
      <c r="K152" s="78"/>
    </row>
    <row r="153" spans="1:11" s="79" customFormat="1" x14ac:dyDescent="0.25">
      <c r="A153" s="180" t="s">
        <v>97</v>
      </c>
      <c r="B153" s="183" t="s">
        <v>61</v>
      </c>
      <c r="C153" s="25" t="s">
        <v>62</v>
      </c>
      <c r="D153" s="26"/>
      <c r="E153" s="27"/>
      <c r="F153" s="27"/>
      <c r="G153" s="45">
        <f>SUM(G154:G159)</f>
        <v>0</v>
      </c>
      <c r="H153" s="116">
        <f>SUM(H154:H159)</f>
        <v>0</v>
      </c>
      <c r="I153" s="126"/>
      <c r="K153" s="78"/>
    </row>
    <row r="154" spans="1:11" s="79" customFormat="1" x14ac:dyDescent="0.25">
      <c r="A154" s="181"/>
      <c r="B154" s="184"/>
      <c r="C154" s="28" t="s">
        <v>63</v>
      </c>
      <c r="D154" s="29" t="s">
        <v>151</v>
      </c>
      <c r="E154" s="30"/>
      <c r="F154" s="30"/>
      <c r="G154" s="46">
        <f t="shared" ref="G154:G159" si="19">ROUND(E154*F154,2)</f>
        <v>0</v>
      </c>
      <c r="H154" s="118">
        <f t="shared" ref="H154:H159" si="20">ROUND(G154*$D$7,2)</f>
        <v>0</v>
      </c>
      <c r="I154" s="126"/>
      <c r="K154" s="78"/>
    </row>
    <row r="155" spans="1:11" s="79" customFormat="1" x14ac:dyDescent="0.25">
      <c r="A155" s="181"/>
      <c r="B155" s="184"/>
      <c r="C155" s="28" t="s">
        <v>64</v>
      </c>
      <c r="D155" s="29" t="s">
        <v>151</v>
      </c>
      <c r="E155" s="30"/>
      <c r="F155" s="30"/>
      <c r="G155" s="46">
        <f t="shared" si="19"/>
        <v>0</v>
      </c>
      <c r="H155" s="118">
        <f t="shared" si="20"/>
        <v>0</v>
      </c>
      <c r="I155" s="126"/>
      <c r="K155" s="78"/>
    </row>
    <row r="156" spans="1:11" s="79" customFormat="1" x14ac:dyDescent="0.25">
      <c r="A156" s="181"/>
      <c r="B156" s="184"/>
      <c r="C156" s="28" t="s">
        <v>65</v>
      </c>
      <c r="D156" s="29" t="s">
        <v>151</v>
      </c>
      <c r="E156" s="30"/>
      <c r="F156" s="30"/>
      <c r="G156" s="46">
        <f t="shared" si="19"/>
        <v>0</v>
      </c>
      <c r="H156" s="118">
        <f t="shared" si="20"/>
        <v>0</v>
      </c>
      <c r="I156" s="126"/>
      <c r="K156" s="78"/>
    </row>
    <row r="157" spans="1:11" s="79" customFormat="1" x14ac:dyDescent="0.25">
      <c r="A157" s="181"/>
      <c r="B157" s="184"/>
      <c r="C157" s="28" t="s">
        <v>66</v>
      </c>
      <c r="D157" s="29" t="s">
        <v>151</v>
      </c>
      <c r="E157" s="30"/>
      <c r="F157" s="30"/>
      <c r="G157" s="46">
        <f t="shared" si="19"/>
        <v>0</v>
      </c>
      <c r="H157" s="118">
        <f t="shared" si="20"/>
        <v>0</v>
      </c>
      <c r="I157" s="126"/>
      <c r="K157" s="78"/>
    </row>
    <row r="158" spans="1:11" s="79" customFormat="1" x14ac:dyDescent="0.25">
      <c r="A158" s="181"/>
      <c r="B158" s="184"/>
      <c r="C158" s="31" t="s">
        <v>67</v>
      </c>
      <c r="D158" s="29" t="s">
        <v>151</v>
      </c>
      <c r="E158" s="30"/>
      <c r="F158" s="30"/>
      <c r="G158" s="46">
        <f t="shared" si="19"/>
        <v>0</v>
      </c>
      <c r="H158" s="118">
        <f t="shared" si="20"/>
        <v>0</v>
      </c>
      <c r="I158" s="126"/>
      <c r="K158" s="78"/>
    </row>
    <row r="159" spans="1:11" s="79" customFormat="1" x14ac:dyDescent="0.25">
      <c r="A159" s="182"/>
      <c r="B159" s="185"/>
      <c r="C159" s="31" t="s">
        <v>67</v>
      </c>
      <c r="D159" s="29" t="s">
        <v>151</v>
      </c>
      <c r="E159" s="30"/>
      <c r="F159" s="30"/>
      <c r="G159" s="46">
        <f t="shared" si="19"/>
        <v>0</v>
      </c>
      <c r="H159" s="118">
        <f t="shared" si="20"/>
        <v>0</v>
      </c>
      <c r="I159" s="126"/>
      <c r="K159" s="78"/>
    </row>
    <row r="160" spans="1:11" s="79" customFormat="1" x14ac:dyDescent="0.25">
      <c r="A160" s="180" t="s">
        <v>98</v>
      </c>
      <c r="B160" s="183" t="s">
        <v>61</v>
      </c>
      <c r="C160" s="25" t="s">
        <v>62</v>
      </c>
      <c r="D160" s="26"/>
      <c r="E160" s="27"/>
      <c r="F160" s="27"/>
      <c r="G160" s="45">
        <f>SUM(G161:G166)</f>
        <v>0</v>
      </c>
      <c r="H160" s="116">
        <f>SUM(H161:H166)</f>
        <v>0</v>
      </c>
      <c r="I160" s="126"/>
      <c r="K160" s="78"/>
    </row>
    <row r="161" spans="1:11" s="79" customFormat="1" x14ac:dyDescent="0.25">
      <c r="A161" s="181"/>
      <c r="B161" s="184"/>
      <c r="C161" s="28" t="s">
        <v>63</v>
      </c>
      <c r="D161" s="29" t="s">
        <v>151</v>
      </c>
      <c r="E161" s="30"/>
      <c r="F161" s="30"/>
      <c r="G161" s="46">
        <f t="shared" ref="G161:G166" si="21">ROUND(E161*F161,2)</f>
        <v>0</v>
      </c>
      <c r="H161" s="118">
        <f t="shared" ref="H161:H166" si="22">ROUND(G161*$D$7,2)</f>
        <v>0</v>
      </c>
      <c r="I161" s="126"/>
      <c r="K161" s="78"/>
    </row>
    <row r="162" spans="1:11" s="79" customFormat="1" x14ac:dyDescent="0.25">
      <c r="A162" s="181"/>
      <c r="B162" s="184"/>
      <c r="C162" s="28" t="s">
        <v>64</v>
      </c>
      <c r="D162" s="29" t="s">
        <v>151</v>
      </c>
      <c r="E162" s="30"/>
      <c r="F162" s="30"/>
      <c r="G162" s="46">
        <f t="shared" si="21"/>
        <v>0</v>
      </c>
      <c r="H162" s="118">
        <f t="shared" si="22"/>
        <v>0</v>
      </c>
      <c r="I162" s="126"/>
      <c r="K162" s="78"/>
    </row>
    <row r="163" spans="1:11" s="79" customFormat="1" x14ac:dyDescent="0.25">
      <c r="A163" s="181"/>
      <c r="B163" s="184"/>
      <c r="C163" s="28" t="s">
        <v>65</v>
      </c>
      <c r="D163" s="29" t="s">
        <v>151</v>
      </c>
      <c r="E163" s="30"/>
      <c r="F163" s="30"/>
      <c r="G163" s="46">
        <f t="shared" si="21"/>
        <v>0</v>
      </c>
      <c r="H163" s="118">
        <f t="shared" si="22"/>
        <v>0</v>
      </c>
      <c r="I163" s="126"/>
      <c r="K163" s="78"/>
    </row>
    <row r="164" spans="1:11" s="79" customFormat="1" x14ac:dyDescent="0.25">
      <c r="A164" s="181"/>
      <c r="B164" s="184"/>
      <c r="C164" s="28" t="s">
        <v>66</v>
      </c>
      <c r="D164" s="29" t="s">
        <v>151</v>
      </c>
      <c r="E164" s="30"/>
      <c r="F164" s="30"/>
      <c r="G164" s="46">
        <f t="shared" si="21"/>
        <v>0</v>
      </c>
      <c r="H164" s="118">
        <f t="shared" si="22"/>
        <v>0</v>
      </c>
      <c r="I164" s="126"/>
      <c r="K164" s="78"/>
    </row>
    <row r="165" spans="1:11" s="79" customFormat="1" x14ac:dyDescent="0.25">
      <c r="A165" s="181"/>
      <c r="B165" s="184"/>
      <c r="C165" s="31" t="s">
        <v>67</v>
      </c>
      <c r="D165" s="29" t="s">
        <v>151</v>
      </c>
      <c r="E165" s="30"/>
      <c r="F165" s="30"/>
      <c r="G165" s="46">
        <f t="shared" si="21"/>
        <v>0</v>
      </c>
      <c r="H165" s="118">
        <f t="shared" si="22"/>
        <v>0</v>
      </c>
      <c r="I165" s="126"/>
      <c r="K165" s="78"/>
    </row>
    <row r="166" spans="1:11" s="79" customFormat="1" x14ac:dyDescent="0.25">
      <c r="A166" s="182"/>
      <c r="B166" s="185"/>
      <c r="C166" s="31" t="s">
        <v>67</v>
      </c>
      <c r="D166" s="29" t="s">
        <v>151</v>
      </c>
      <c r="E166" s="30"/>
      <c r="F166" s="30"/>
      <c r="G166" s="46">
        <f t="shared" si="21"/>
        <v>0</v>
      </c>
      <c r="H166" s="118">
        <f t="shared" si="22"/>
        <v>0</v>
      </c>
      <c r="I166" s="126"/>
      <c r="K166" s="78"/>
    </row>
    <row r="167" spans="1:11" s="79" customFormat="1" x14ac:dyDescent="0.25">
      <c r="A167" s="180" t="s">
        <v>99</v>
      </c>
      <c r="B167" s="183" t="s">
        <v>61</v>
      </c>
      <c r="C167" s="25" t="s">
        <v>62</v>
      </c>
      <c r="D167" s="26"/>
      <c r="E167" s="27"/>
      <c r="F167" s="27"/>
      <c r="G167" s="45">
        <f>SUM(G168:G173)</f>
        <v>0</v>
      </c>
      <c r="H167" s="116">
        <f>SUM(H168:H173)</f>
        <v>0</v>
      </c>
      <c r="I167" s="126"/>
      <c r="K167" s="78"/>
    </row>
    <row r="168" spans="1:11" s="79" customFormat="1" x14ac:dyDescent="0.25">
      <c r="A168" s="181"/>
      <c r="B168" s="184"/>
      <c r="C168" s="28" t="s">
        <v>63</v>
      </c>
      <c r="D168" s="29" t="s">
        <v>151</v>
      </c>
      <c r="E168" s="30"/>
      <c r="F168" s="30"/>
      <c r="G168" s="46">
        <f t="shared" ref="G168:G173" si="23">ROUND(E168*F168,2)</f>
        <v>0</v>
      </c>
      <c r="H168" s="118">
        <f t="shared" ref="H168:H173" si="24">ROUND(G168*$D$7,2)</f>
        <v>0</v>
      </c>
      <c r="I168" s="126"/>
      <c r="K168" s="78"/>
    </row>
    <row r="169" spans="1:11" s="79" customFormat="1" x14ac:dyDescent="0.25">
      <c r="A169" s="181"/>
      <c r="B169" s="184"/>
      <c r="C169" s="28" t="s">
        <v>64</v>
      </c>
      <c r="D169" s="29" t="s">
        <v>151</v>
      </c>
      <c r="E169" s="30"/>
      <c r="F169" s="30"/>
      <c r="G169" s="46">
        <f t="shared" si="23"/>
        <v>0</v>
      </c>
      <c r="H169" s="118">
        <f t="shared" si="24"/>
        <v>0</v>
      </c>
      <c r="I169" s="126"/>
      <c r="K169" s="78"/>
    </row>
    <row r="170" spans="1:11" s="79" customFormat="1" x14ac:dyDescent="0.25">
      <c r="A170" s="181"/>
      <c r="B170" s="184"/>
      <c r="C170" s="28" t="s">
        <v>65</v>
      </c>
      <c r="D170" s="29" t="s">
        <v>151</v>
      </c>
      <c r="E170" s="30"/>
      <c r="F170" s="30"/>
      <c r="G170" s="46">
        <f t="shared" si="23"/>
        <v>0</v>
      </c>
      <c r="H170" s="118">
        <f t="shared" si="24"/>
        <v>0</v>
      </c>
      <c r="I170" s="126"/>
      <c r="K170" s="78"/>
    </row>
    <row r="171" spans="1:11" s="79" customFormat="1" x14ac:dyDescent="0.25">
      <c r="A171" s="181"/>
      <c r="B171" s="184"/>
      <c r="C171" s="28" t="s">
        <v>66</v>
      </c>
      <c r="D171" s="29" t="s">
        <v>151</v>
      </c>
      <c r="E171" s="30"/>
      <c r="F171" s="30"/>
      <c r="G171" s="46">
        <f t="shared" si="23"/>
        <v>0</v>
      </c>
      <c r="H171" s="118">
        <f t="shared" si="24"/>
        <v>0</v>
      </c>
      <c r="I171" s="126"/>
      <c r="K171" s="78"/>
    </row>
    <row r="172" spans="1:11" s="79" customFormat="1" x14ac:dyDescent="0.25">
      <c r="A172" s="181"/>
      <c r="B172" s="184"/>
      <c r="C172" s="31" t="s">
        <v>67</v>
      </c>
      <c r="D172" s="29" t="s">
        <v>151</v>
      </c>
      <c r="E172" s="30"/>
      <c r="F172" s="30"/>
      <c r="G172" s="46">
        <f t="shared" si="23"/>
        <v>0</v>
      </c>
      <c r="H172" s="118">
        <f t="shared" si="24"/>
        <v>0</v>
      </c>
      <c r="I172" s="126"/>
      <c r="K172" s="78"/>
    </row>
    <row r="173" spans="1:11" s="79" customFormat="1" x14ac:dyDescent="0.25">
      <c r="A173" s="182"/>
      <c r="B173" s="185"/>
      <c r="C173" s="31" t="s">
        <v>67</v>
      </c>
      <c r="D173" s="29" t="s">
        <v>151</v>
      </c>
      <c r="E173" s="30"/>
      <c r="F173" s="30"/>
      <c r="G173" s="46">
        <f t="shared" si="23"/>
        <v>0</v>
      </c>
      <c r="H173" s="118">
        <f t="shared" si="24"/>
        <v>0</v>
      </c>
      <c r="I173" s="126"/>
      <c r="K173" s="78"/>
    </row>
    <row r="174" spans="1:11" s="79" customFormat="1" x14ac:dyDescent="0.25">
      <c r="A174" s="180" t="s">
        <v>100</v>
      </c>
      <c r="B174" s="183" t="s">
        <v>61</v>
      </c>
      <c r="C174" s="25" t="s">
        <v>62</v>
      </c>
      <c r="D174" s="26"/>
      <c r="E174" s="27"/>
      <c r="F174" s="27"/>
      <c r="G174" s="45">
        <f>SUM(G175:G180)</f>
        <v>0</v>
      </c>
      <c r="H174" s="116">
        <f>SUM(H175:H180)</f>
        <v>0</v>
      </c>
      <c r="I174" s="126"/>
      <c r="K174" s="78"/>
    </row>
    <row r="175" spans="1:11" s="79" customFormat="1" x14ac:dyDescent="0.25">
      <c r="A175" s="181"/>
      <c r="B175" s="184"/>
      <c r="C175" s="28" t="s">
        <v>63</v>
      </c>
      <c r="D175" s="29" t="s">
        <v>151</v>
      </c>
      <c r="E175" s="30"/>
      <c r="F175" s="30"/>
      <c r="G175" s="46">
        <f t="shared" ref="G175:G180" si="25">ROUND(E175*F175,2)</f>
        <v>0</v>
      </c>
      <c r="H175" s="118">
        <f t="shared" ref="H175:H180" si="26">ROUND(G175*$D$7,2)</f>
        <v>0</v>
      </c>
      <c r="I175" s="126"/>
      <c r="K175" s="78"/>
    </row>
    <row r="176" spans="1:11" s="79" customFormat="1" x14ac:dyDescent="0.25">
      <c r="A176" s="181"/>
      <c r="B176" s="184"/>
      <c r="C176" s="28" t="s">
        <v>64</v>
      </c>
      <c r="D176" s="29" t="s">
        <v>151</v>
      </c>
      <c r="E176" s="30"/>
      <c r="F176" s="30"/>
      <c r="G176" s="46">
        <f t="shared" si="25"/>
        <v>0</v>
      </c>
      <c r="H176" s="118">
        <f t="shared" si="26"/>
        <v>0</v>
      </c>
      <c r="I176" s="126"/>
      <c r="K176" s="78"/>
    </row>
    <row r="177" spans="1:12" s="79" customFormat="1" x14ac:dyDescent="0.25">
      <c r="A177" s="181"/>
      <c r="B177" s="184"/>
      <c r="C177" s="28" t="s">
        <v>65</v>
      </c>
      <c r="D177" s="29" t="s">
        <v>151</v>
      </c>
      <c r="E177" s="30"/>
      <c r="F177" s="30"/>
      <c r="G177" s="46">
        <f t="shared" si="25"/>
        <v>0</v>
      </c>
      <c r="H177" s="118">
        <f t="shared" si="26"/>
        <v>0</v>
      </c>
      <c r="I177" s="126"/>
      <c r="K177" s="78"/>
    </row>
    <row r="178" spans="1:12" s="79" customFormat="1" x14ac:dyDescent="0.25">
      <c r="A178" s="181"/>
      <c r="B178" s="184"/>
      <c r="C178" s="28" t="s">
        <v>66</v>
      </c>
      <c r="D178" s="29" t="s">
        <v>151</v>
      </c>
      <c r="E178" s="30"/>
      <c r="F178" s="30"/>
      <c r="G178" s="46">
        <f t="shared" si="25"/>
        <v>0</v>
      </c>
      <c r="H178" s="118">
        <f t="shared" si="26"/>
        <v>0</v>
      </c>
      <c r="I178" s="126"/>
      <c r="K178" s="78"/>
    </row>
    <row r="179" spans="1:12" s="79" customFormat="1" x14ac:dyDescent="0.25">
      <c r="A179" s="181"/>
      <c r="B179" s="184"/>
      <c r="C179" s="31" t="s">
        <v>67</v>
      </c>
      <c r="D179" s="29" t="s">
        <v>151</v>
      </c>
      <c r="E179" s="30"/>
      <c r="F179" s="30"/>
      <c r="G179" s="46">
        <f t="shared" si="25"/>
        <v>0</v>
      </c>
      <c r="H179" s="118">
        <f t="shared" si="26"/>
        <v>0</v>
      </c>
      <c r="I179" s="126"/>
      <c r="K179" s="78"/>
    </row>
    <row r="180" spans="1:12" s="79" customFormat="1" x14ac:dyDescent="0.25">
      <c r="A180" s="182"/>
      <c r="B180" s="185"/>
      <c r="C180" s="31" t="s">
        <v>67</v>
      </c>
      <c r="D180" s="29" t="s">
        <v>151</v>
      </c>
      <c r="E180" s="30"/>
      <c r="F180" s="30"/>
      <c r="G180" s="46">
        <f t="shared" si="25"/>
        <v>0</v>
      </c>
      <c r="H180" s="118">
        <f t="shared" si="26"/>
        <v>0</v>
      </c>
      <c r="I180" s="126"/>
      <c r="K180" s="78"/>
    </row>
    <row r="181" spans="1:12" s="79" customFormat="1" x14ac:dyDescent="0.25">
      <c r="A181" s="180" t="s">
        <v>101</v>
      </c>
      <c r="B181" s="183" t="s">
        <v>61</v>
      </c>
      <c r="C181" s="25" t="s">
        <v>62</v>
      </c>
      <c r="D181" s="26"/>
      <c r="E181" s="27"/>
      <c r="F181" s="27"/>
      <c r="G181" s="45">
        <f>SUM(G182:G187)</f>
        <v>0</v>
      </c>
      <c r="H181" s="116">
        <f>SUM(H182:H187)</f>
        <v>0</v>
      </c>
      <c r="I181" s="126"/>
      <c r="K181" s="78"/>
    </row>
    <row r="182" spans="1:12" s="79" customFormat="1" x14ac:dyDescent="0.25">
      <c r="A182" s="181"/>
      <c r="B182" s="184"/>
      <c r="C182" s="28" t="s">
        <v>63</v>
      </c>
      <c r="D182" s="29" t="s">
        <v>151</v>
      </c>
      <c r="E182" s="30"/>
      <c r="F182" s="30"/>
      <c r="G182" s="46">
        <f t="shared" ref="G182:G187" si="27">ROUND(E182*F182,2)</f>
        <v>0</v>
      </c>
      <c r="H182" s="118">
        <f t="shared" ref="H182:H187" si="28">ROUND(G182*$D$7,2)</f>
        <v>0</v>
      </c>
      <c r="I182" s="126"/>
      <c r="K182" s="78"/>
    </row>
    <row r="183" spans="1:12" s="79" customFormat="1" x14ac:dyDescent="0.25">
      <c r="A183" s="181"/>
      <c r="B183" s="184"/>
      <c r="C183" s="28" t="s">
        <v>64</v>
      </c>
      <c r="D183" s="29" t="s">
        <v>151</v>
      </c>
      <c r="E183" s="30"/>
      <c r="F183" s="30"/>
      <c r="G183" s="46">
        <f t="shared" si="27"/>
        <v>0</v>
      </c>
      <c r="H183" s="118">
        <f t="shared" si="28"/>
        <v>0</v>
      </c>
      <c r="I183" s="126"/>
      <c r="K183" s="78"/>
    </row>
    <row r="184" spans="1:12" s="79" customFormat="1" x14ac:dyDescent="0.25">
      <c r="A184" s="181"/>
      <c r="B184" s="184"/>
      <c r="C184" s="28" t="s">
        <v>65</v>
      </c>
      <c r="D184" s="29" t="s">
        <v>151</v>
      </c>
      <c r="E184" s="30"/>
      <c r="F184" s="30"/>
      <c r="G184" s="46">
        <f t="shared" si="27"/>
        <v>0</v>
      </c>
      <c r="H184" s="118">
        <f t="shared" si="28"/>
        <v>0</v>
      </c>
      <c r="I184" s="126"/>
      <c r="K184" s="78"/>
    </row>
    <row r="185" spans="1:12" s="79" customFormat="1" x14ac:dyDescent="0.25">
      <c r="A185" s="181"/>
      <c r="B185" s="184"/>
      <c r="C185" s="28" t="s">
        <v>66</v>
      </c>
      <c r="D185" s="29" t="s">
        <v>151</v>
      </c>
      <c r="E185" s="30"/>
      <c r="F185" s="30"/>
      <c r="G185" s="46">
        <f t="shared" si="27"/>
        <v>0</v>
      </c>
      <c r="H185" s="118">
        <f t="shared" si="28"/>
        <v>0</v>
      </c>
      <c r="I185" s="126"/>
      <c r="K185" s="78"/>
    </row>
    <row r="186" spans="1:12" s="79" customFormat="1" x14ac:dyDescent="0.25">
      <c r="A186" s="181"/>
      <c r="B186" s="184"/>
      <c r="C186" s="31" t="s">
        <v>67</v>
      </c>
      <c r="D186" s="29" t="s">
        <v>151</v>
      </c>
      <c r="E186" s="30"/>
      <c r="F186" s="30"/>
      <c r="G186" s="46">
        <f t="shared" si="27"/>
        <v>0</v>
      </c>
      <c r="H186" s="118">
        <f t="shared" si="28"/>
        <v>0</v>
      </c>
      <c r="I186" s="126"/>
      <c r="K186" s="78"/>
    </row>
    <row r="187" spans="1:12" s="79" customFormat="1" x14ac:dyDescent="0.25">
      <c r="A187" s="182"/>
      <c r="B187" s="185"/>
      <c r="C187" s="31" t="s">
        <v>67</v>
      </c>
      <c r="D187" s="29" t="s">
        <v>151</v>
      </c>
      <c r="E187" s="30"/>
      <c r="F187" s="30"/>
      <c r="G187" s="46">
        <f t="shared" si="27"/>
        <v>0</v>
      </c>
      <c r="H187" s="118">
        <f t="shared" si="28"/>
        <v>0</v>
      </c>
      <c r="I187" s="126"/>
      <c r="K187" s="78"/>
    </row>
    <row r="188" spans="1:12" s="79" customFormat="1" ht="38.25" x14ac:dyDescent="0.25">
      <c r="A188" s="22" t="s">
        <v>51</v>
      </c>
      <c r="B188" s="178" t="s">
        <v>85</v>
      </c>
      <c r="C188" s="178"/>
      <c r="D188" s="178"/>
      <c r="E188" s="178"/>
      <c r="F188" s="179"/>
      <c r="G188" s="8">
        <f>SUM(G189:G193)</f>
        <v>0</v>
      </c>
      <c r="H188" s="8">
        <f>SUM(H189:H193)</f>
        <v>0</v>
      </c>
      <c r="I188" s="84"/>
      <c r="J188" s="82"/>
      <c r="K188" s="87" t="s">
        <v>68</v>
      </c>
      <c r="L188" s="87" t="s">
        <v>177</v>
      </c>
    </row>
    <row r="189" spans="1:12" s="79" customFormat="1" ht="21" customHeight="1" x14ac:dyDescent="0.25">
      <c r="A189" s="18" t="s">
        <v>53</v>
      </c>
      <c r="B189" s="163" t="s">
        <v>69</v>
      </c>
      <c r="C189" s="163"/>
      <c r="D189" s="32" t="s">
        <v>70</v>
      </c>
      <c r="E189" s="88"/>
      <c r="F189" s="90"/>
      <c r="G189" s="89">
        <f>E189*K189*L189/100</f>
        <v>0</v>
      </c>
      <c r="H189" s="40">
        <f>ROUND(G189*$D$7,2)</f>
        <v>0</v>
      </c>
      <c r="I189" s="104"/>
      <c r="J189" s="82"/>
      <c r="K189" s="47"/>
      <c r="L189" s="47"/>
    </row>
    <row r="190" spans="1:12" s="79" customFormat="1" ht="21" customHeight="1" x14ac:dyDescent="0.25">
      <c r="A190" s="18" t="s">
        <v>56</v>
      </c>
      <c r="B190" s="163" t="s">
        <v>69</v>
      </c>
      <c r="C190" s="163"/>
      <c r="D190" s="32" t="s">
        <v>70</v>
      </c>
      <c r="E190" s="88"/>
      <c r="F190" s="91"/>
      <c r="G190" s="89">
        <f>E190*K190*L190/100</f>
        <v>0</v>
      </c>
      <c r="H190" s="40">
        <f t="shared" ref="H190:H193" si="29">ROUND(G190*$D$7,2)</f>
        <v>0</v>
      </c>
      <c r="I190" s="104"/>
      <c r="J190" s="82"/>
      <c r="K190" s="47"/>
      <c r="L190" s="47"/>
    </row>
    <row r="191" spans="1:12" s="79" customFormat="1" ht="21" customHeight="1" x14ac:dyDescent="0.25">
      <c r="A191" s="18" t="s">
        <v>57</v>
      </c>
      <c r="B191" s="163" t="s">
        <v>69</v>
      </c>
      <c r="C191" s="163"/>
      <c r="D191" s="32" t="s">
        <v>70</v>
      </c>
      <c r="E191" s="88"/>
      <c r="F191" s="91"/>
      <c r="G191" s="89">
        <f>E191*K191*L191/100</f>
        <v>0</v>
      </c>
      <c r="H191" s="40">
        <f t="shared" si="29"/>
        <v>0</v>
      </c>
      <c r="I191" s="104"/>
      <c r="J191" s="82"/>
      <c r="K191" s="47"/>
      <c r="L191" s="47"/>
    </row>
    <row r="192" spans="1:12" s="79" customFormat="1" ht="21" customHeight="1" x14ac:dyDescent="0.25">
      <c r="A192" s="18" t="s">
        <v>58</v>
      </c>
      <c r="B192" s="163" t="s">
        <v>69</v>
      </c>
      <c r="C192" s="163"/>
      <c r="D192" s="32" t="s">
        <v>70</v>
      </c>
      <c r="E192" s="88"/>
      <c r="F192" s="91"/>
      <c r="G192" s="89">
        <f>E192*K192*L192/100</f>
        <v>0</v>
      </c>
      <c r="H192" s="40">
        <f t="shared" si="29"/>
        <v>0</v>
      </c>
      <c r="I192" s="104"/>
      <c r="J192" s="82"/>
      <c r="K192" s="47"/>
      <c r="L192" s="47"/>
    </row>
    <row r="193" spans="1:12" s="79" customFormat="1" ht="21" customHeight="1" x14ac:dyDescent="0.25">
      <c r="A193" s="18" t="s">
        <v>59</v>
      </c>
      <c r="B193" s="163" t="s">
        <v>69</v>
      </c>
      <c r="C193" s="163"/>
      <c r="D193" s="32" t="s">
        <v>70</v>
      </c>
      <c r="E193" s="88"/>
      <c r="F193" s="92"/>
      <c r="G193" s="89">
        <f>E193*K193*L193/100</f>
        <v>0</v>
      </c>
      <c r="H193" s="40">
        <f t="shared" si="29"/>
        <v>0</v>
      </c>
      <c r="I193" s="104"/>
      <c r="J193" s="82"/>
      <c r="K193" s="47"/>
      <c r="L193" s="47"/>
    </row>
    <row r="194" spans="1:12" s="79" customFormat="1" x14ac:dyDescent="0.25">
      <c r="A194" s="189" t="s">
        <v>71</v>
      </c>
      <c r="B194" s="189"/>
      <c r="C194" s="189"/>
      <c r="D194" s="189"/>
      <c r="E194" s="189"/>
      <c r="F194" s="190"/>
      <c r="G194" s="41">
        <f>G10+G38</f>
        <v>0</v>
      </c>
      <c r="H194" s="41">
        <f>H10+H38</f>
        <v>0</v>
      </c>
      <c r="I194" s="15"/>
      <c r="J194" s="82"/>
      <c r="K194" s="78"/>
    </row>
  </sheetData>
  <sheetProtection algorithmName="SHA-512" hashValue="Ij/OV1cVaZa+Wj4fI+9kbGJ2Lry7zprbkM1mvEdPyC9dRJhlhfvR9rMtrXs1me5tJAFjbfernPTNzEqKZa1jVQ==" saltValue="Eic/zRndOY1zRLuVr1XXIg==" spinCount="100000" sheet="1" objects="1" scenarios="1"/>
  <mergeCells count="120">
    <mergeCell ref="B192:C192"/>
    <mergeCell ref="B193:C193"/>
    <mergeCell ref="A194:F194"/>
    <mergeCell ref="A181:A187"/>
    <mergeCell ref="B181:B187"/>
    <mergeCell ref="B188:F188"/>
    <mergeCell ref="B189:C189"/>
    <mergeCell ref="B190:C190"/>
    <mergeCell ref="B191:C191"/>
    <mergeCell ref="A160:A166"/>
    <mergeCell ref="B160:B166"/>
    <mergeCell ref="A167:A173"/>
    <mergeCell ref="B167:B173"/>
    <mergeCell ref="A174:A180"/>
    <mergeCell ref="B174:B180"/>
    <mergeCell ref="A139:A145"/>
    <mergeCell ref="B139:B145"/>
    <mergeCell ref="A146:A152"/>
    <mergeCell ref="B146:B152"/>
    <mergeCell ref="A153:A159"/>
    <mergeCell ref="B153:B159"/>
    <mergeCell ref="B117:F117"/>
    <mergeCell ref="A118:A124"/>
    <mergeCell ref="B118:B124"/>
    <mergeCell ref="A125:A131"/>
    <mergeCell ref="B125:B131"/>
    <mergeCell ref="A132:A138"/>
    <mergeCell ref="B132:B138"/>
    <mergeCell ref="A107:A111"/>
    <mergeCell ref="B107:B111"/>
    <mergeCell ref="D107:D111"/>
    <mergeCell ref="A112:A116"/>
    <mergeCell ref="B112:B116"/>
    <mergeCell ref="D112:D116"/>
    <mergeCell ref="A97:A101"/>
    <mergeCell ref="B97:B101"/>
    <mergeCell ref="D97:D101"/>
    <mergeCell ref="A102:A106"/>
    <mergeCell ref="B102:B106"/>
    <mergeCell ref="D102:D106"/>
    <mergeCell ref="A87:A91"/>
    <mergeCell ref="B87:B91"/>
    <mergeCell ref="D87:D91"/>
    <mergeCell ref="A92:A96"/>
    <mergeCell ref="B92:B96"/>
    <mergeCell ref="D92:D96"/>
    <mergeCell ref="A77:A81"/>
    <mergeCell ref="B77:B81"/>
    <mergeCell ref="D77:D81"/>
    <mergeCell ref="A82:A86"/>
    <mergeCell ref="B82:B86"/>
    <mergeCell ref="D82:D86"/>
    <mergeCell ref="B65:C65"/>
    <mergeCell ref="B66:F66"/>
    <mergeCell ref="A67:A71"/>
    <mergeCell ref="B67:B71"/>
    <mergeCell ref="D67:D71"/>
    <mergeCell ref="A72:A76"/>
    <mergeCell ref="B72:B76"/>
    <mergeCell ref="D72:D76"/>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s>
  <dataValidations count="13">
    <dataValidation allowBlank="1" showInputMessage="1" showErrorMessage="1" prompt="Fizinio rodiklio numeris turi sutapti su paraiškoje nurodytu numeriu." sqref="D2"/>
    <dataValidation allowBlank="1" showErrorMessage="1" sqref="G67:G116"/>
    <dataValidation type="list" allowBlank="1" showInputMessage="1" showErrorMessage="1" prompt="pasirinkite finansavimo intensyvumą, vadovaujantis Aprašo 41 p." sqref="D7">
      <formula1>" ,100%,0%,25%,35%,40%,45%,50%,60%,65%,70%,75%,80%"</formula1>
    </dataValidation>
    <dataValidation type="list" allowBlank="1" showInputMessage="1" showErrorMessage="1" sqref="M67">
      <formula1>$P$67:$P$69</formula1>
    </dataValidation>
    <dataValidation type="list" allowBlank="1" showInputMessage="1" showErrorMessage="1" sqref="D4">
      <formula1>$M$2:$M$6</formula1>
    </dataValidation>
    <dataValidation type="list" allowBlank="1" showInputMessage="1" showErrorMessage="1" sqref="M11 D51:D65 D40:D49 D33:D37 D27:D31 D12:D25">
      <formula1>$M$11:$M$12</formula1>
    </dataValidation>
    <dataValidation type="list" allowBlank="1" showInputMessage="1" showErrorMessage="1" sqref="D6">
      <formula1>$N$2:$N$37</formula1>
    </dataValidation>
    <dataValidation type="list" allowBlank="1" showInputMessage="1" showErrorMessage="1" sqref="D119:D124 D182:D187 D175:D180 D168:D173 D161:D166 D154:D159 D147:D152 D140:D145 D133:D138 D126:D131">
      <formula1>$M$117:$M$118</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allowBlank="1" showInputMessage="1" showErrorMessage="1" prompt="įrašykite, kiek vienetų rodiklio siekiama" sqref="H4"/>
    <dataValidation allowBlank="1" showInputMessage="1" showErrorMessage="1" prompt="pro ratą procentą apsiskaičiuokite ir įrašykite reikšmę" sqref="E189"/>
    <dataValidation allowBlank="1" showInputMessage="1" showErrorMessage="1" prompt="pagrįskite, kaip apskaičuotas pro rata procentas" sqref="I189"/>
  </dataValidation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topLeftCell="A49" zoomScale="90" zoomScaleNormal="90" workbookViewId="0">
      <selection activeCell="B50" sqref="B50:F50"/>
    </sheetView>
  </sheetViews>
  <sheetFormatPr defaultRowHeight="15" x14ac:dyDescent="0.25"/>
  <cols>
    <col min="1" max="1" width="8.7109375" style="37" customWidth="1"/>
    <col min="2" max="2" width="28.7109375" style="37" customWidth="1"/>
    <col min="3" max="3" width="34.28515625" style="37" customWidth="1"/>
    <col min="4" max="4" width="8.7109375" style="37" customWidth="1"/>
    <col min="5" max="5" width="15.28515625" style="37" customWidth="1"/>
    <col min="6" max="6" width="11" style="37" customWidth="1"/>
    <col min="7" max="7" width="20.140625" style="122" customWidth="1"/>
    <col min="8" max="8" width="21" style="122" customWidth="1"/>
    <col min="9" max="9" width="26.5703125" style="37" customWidth="1"/>
    <col min="10" max="10" width="8.7109375" style="79" customWidth="1"/>
    <col min="11" max="11" width="16.28515625" style="79" customWidth="1"/>
    <col min="12" max="12" width="18.140625" style="79" hidden="1" customWidth="1"/>
    <col min="13" max="13" width="9.85546875" style="79" hidden="1" customWidth="1"/>
    <col min="14" max="14" width="3" style="37" hidden="1" customWidth="1"/>
    <col min="15" max="15" width="12.7109375" style="37" hidden="1" customWidth="1"/>
    <col min="16" max="16384" width="9.140625" style="37"/>
  </cols>
  <sheetData>
    <row r="1" spans="1:15" ht="39" customHeight="1" x14ac:dyDescent="0.25">
      <c r="A1" s="107"/>
      <c r="B1" s="107"/>
      <c r="C1" s="107" t="s">
        <v>157</v>
      </c>
      <c r="D1" s="154" t="s">
        <v>180</v>
      </c>
      <c r="E1" s="154"/>
      <c r="F1" s="154"/>
      <c r="G1" s="154"/>
      <c r="H1" s="154"/>
      <c r="I1" s="154"/>
      <c r="J1" s="77"/>
      <c r="K1" s="78"/>
    </row>
    <row r="2" spans="1:15" x14ac:dyDescent="0.25">
      <c r="A2" s="107"/>
      <c r="B2" s="107"/>
      <c r="C2" s="107" t="s">
        <v>1</v>
      </c>
      <c r="D2" s="7" t="s">
        <v>149</v>
      </c>
      <c r="E2" s="9"/>
      <c r="F2" s="9"/>
      <c r="G2" s="119"/>
      <c r="H2" s="119"/>
      <c r="I2" s="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107"/>
      <c r="B4" s="107"/>
      <c r="C4" s="107" t="s">
        <v>3</v>
      </c>
      <c r="D4" s="34" t="s">
        <v>150</v>
      </c>
      <c r="E4" s="34"/>
      <c r="F4" s="35" t="s">
        <v>4</v>
      </c>
      <c r="G4" s="123"/>
      <c r="H4" s="99"/>
      <c r="I4" s="9"/>
      <c r="J4" s="80"/>
      <c r="K4" s="78"/>
      <c r="M4" s="79" t="s">
        <v>150</v>
      </c>
      <c r="N4" s="37">
        <v>3</v>
      </c>
    </row>
    <row r="5" spans="1:15" x14ac:dyDescent="0.25">
      <c r="A5" s="164" t="s">
        <v>5</v>
      </c>
      <c r="B5" s="164"/>
      <c r="C5" s="164"/>
      <c r="D5" s="36"/>
      <c r="E5" s="36"/>
      <c r="F5" s="36"/>
      <c r="G5" s="99"/>
      <c r="H5" s="99"/>
      <c r="I5" s="33"/>
      <c r="J5" s="80"/>
      <c r="K5" s="78"/>
      <c r="M5" s="79" t="s">
        <v>156</v>
      </c>
      <c r="N5" s="37">
        <v>4</v>
      </c>
    </row>
    <row r="6" spans="1:15" ht="18" customHeight="1" x14ac:dyDescent="0.25">
      <c r="A6" s="107"/>
      <c r="B6" s="107"/>
      <c r="C6" s="107" t="s">
        <v>179</v>
      </c>
      <c r="D6" s="85">
        <v>12</v>
      </c>
      <c r="E6" s="86"/>
      <c r="F6" s="9"/>
      <c r="G6" s="119"/>
      <c r="H6" s="119"/>
      <c r="I6" s="9"/>
      <c r="J6" s="80"/>
      <c r="K6" s="78"/>
      <c r="M6" s="79" t="s">
        <v>155</v>
      </c>
      <c r="N6" s="37">
        <v>5</v>
      </c>
    </row>
    <row r="7" spans="1:15" x14ac:dyDescent="0.25">
      <c r="A7" s="107"/>
      <c r="B7" s="107"/>
      <c r="C7" s="107" t="s">
        <v>6</v>
      </c>
      <c r="D7" s="48">
        <v>0.4</v>
      </c>
      <c r="E7" s="9"/>
      <c r="F7" s="9"/>
      <c r="H7" s="120"/>
      <c r="I7" s="9"/>
      <c r="J7" s="80"/>
      <c r="K7" s="78"/>
      <c r="N7" s="37">
        <v>6</v>
      </c>
    </row>
    <row r="8" spans="1:15" x14ac:dyDescent="0.25">
      <c r="A8" s="10"/>
      <c r="B8" s="10"/>
      <c r="C8" s="10"/>
      <c r="D8" s="10"/>
      <c r="E8" s="10"/>
      <c r="F8" s="10"/>
      <c r="G8" s="121"/>
      <c r="H8" s="121"/>
      <c r="I8" s="10"/>
      <c r="J8" s="78"/>
      <c r="K8" s="78"/>
      <c r="N8" s="37">
        <v>7</v>
      </c>
    </row>
    <row r="9" spans="1:15" ht="38.25" x14ac:dyDescent="0.25">
      <c r="A9" s="108" t="s">
        <v>7</v>
      </c>
      <c r="B9" s="162" t="s">
        <v>8</v>
      </c>
      <c r="C9" s="162"/>
      <c r="D9" s="108" t="s">
        <v>9</v>
      </c>
      <c r="E9" s="108" t="s">
        <v>10</v>
      </c>
      <c r="F9" s="10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5"/>
      <c r="J10" s="82"/>
      <c r="K10" s="78"/>
      <c r="N10" s="37">
        <v>9</v>
      </c>
    </row>
    <row r="11" spans="1:15" x14ac:dyDescent="0.25">
      <c r="A11" s="22" t="s">
        <v>102</v>
      </c>
      <c r="B11" s="159" t="s">
        <v>83</v>
      </c>
      <c r="C11" s="160"/>
      <c r="D11" s="161"/>
      <c r="E11" s="106"/>
      <c r="F11" s="106"/>
      <c r="G11" s="42">
        <f>SUM(G12:G31)</f>
        <v>0</v>
      </c>
      <c r="H11" s="42">
        <f>SUM(H12:H31)</f>
        <v>0</v>
      </c>
      <c r="I11" s="84"/>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04"/>
      <c r="J12" s="82"/>
      <c r="K12" s="78"/>
      <c r="M12" s="79" t="s">
        <v>150</v>
      </c>
      <c r="N12" s="37">
        <v>11</v>
      </c>
    </row>
    <row r="13" spans="1:15" x14ac:dyDescent="0.25">
      <c r="A13" s="18" t="s">
        <v>105</v>
      </c>
      <c r="B13" s="163" t="s">
        <v>15</v>
      </c>
      <c r="C13" s="163"/>
      <c r="D13" s="19"/>
      <c r="E13" s="20"/>
      <c r="F13" s="39"/>
      <c r="G13" s="40">
        <f t="shared" si="0"/>
        <v>0</v>
      </c>
      <c r="H13" s="40">
        <f t="shared" si="1"/>
        <v>0</v>
      </c>
      <c r="I13" s="104"/>
      <c r="J13" s="82"/>
      <c r="K13" s="78"/>
      <c r="N13" s="37">
        <v>12</v>
      </c>
    </row>
    <row r="14" spans="1:15" x14ac:dyDescent="0.25">
      <c r="A14" s="18" t="s">
        <v>106</v>
      </c>
      <c r="B14" s="163" t="s">
        <v>15</v>
      </c>
      <c r="C14" s="163"/>
      <c r="D14" s="19"/>
      <c r="E14" s="20"/>
      <c r="F14" s="39"/>
      <c r="G14" s="40">
        <f t="shared" si="0"/>
        <v>0</v>
      </c>
      <c r="H14" s="40">
        <f t="shared" si="1"/>
        <v>0</v>
      </c>
      <c r="I14" s="104"/>
      <c r="J14" s="82"/>
      <c r="K14" s="78"/>
      <c r="N14" s="37">
        <v>13</v>
      </c>
    </row>
    <row r="15" spans="1:15" x14ac:dyDescent="0.25">
      <c r="A15" s="18" t="s">
        <v>107</v>
      </c>
      <c r="B15" s="163" t="s">
        <v>15</v>
      </c>
      <c r="C15" s="163"/>
      <c r="D15" s="19"/>
      <c r="E15" s="20"/>
      <c r="F15" s="39"/>
      <c r="G15" s="40">
        <f t="shared" si="0"/>
        <v>0</v>
      </c>
      <c r="H15" s="40">
        <f t="shared" si="1"/>
        <v>0</v>
      </c>
      <c r="I15" s="104"/>
      <c r="J15" s="82"/>
      <c r="K15" s="78"/>
      <c r="N15" s="37">
        <v>14</v>
      </c>
    </row>
    <row r="16" spans="1:15" x14ac:dyDescent="0.25">
      <c r="A16" s="18" t="s">
        <v>108</v>
      </c>
      <c r="B16" s="163" t="s">
        <v>15</v>
      </c>
      <c r="C16" s="163"/>
      <c r="D16" s="19"/>
      <c r="E16" s="20"/>
      <c r="F16" s="39"/>
      <c r="G16" s="40">
        <f t="shared" si="0"/>
        <v>0</v>
      </c>
      <c r="H16" s="40">
        <f t="shared" si="1"/>
        <v>0</v>
      </c>
      <c r="I16" s="104"/>
      <c r="J16" s="82"/>
      <c r="K16" s="78"/>
      <c r="N16" s="37">
        <v>15</v>
      </c>
    </row>
    <row r="17" spans="1:14" s="79" customFormat="1" x14ac:dyDescent="0.25">
      <c r="A17" s="18" t="s">
        <v>109</v>
      </c>
      <c r="B17" s="163" t="s">
        <v>15</v>
      </c>
      <c r="C17" s="163"/>
      <c r="D17" s="19"/>
      <c r="E17" s="20"/>
      <c r="F17" s="39"/>
      <c r="G17" s="40">
        <f t="shared" si="0"/>
        <v>0</v>
      </c>
      <c r="H17" s="40">
        <f t="shared" si="1"/>
        <v>0</v>
      </c>
      <c r="I17" s="104"/>
      <c r="J17" s="82"/>
      <c r="K17" s="78"/>
      <c r="N17" s="37">
        <v>16</v>
      </c>
    </row>
    <row r="18" spans="1:14" s="79" customFormat="1" x14ac:dyDescent="0.25">
      <c r="A18" s="18" t="s">
        <v>110</v>
      </c>
      <c r="B18" s="163" t="s">
        <v>15</v>
      </c>
      <c r="C18" s="163"/>
      <c r="D18" s="19"/>
      <c r="E18" s="20"/>
      <c r="F18" s="39"/>
      <c r="G18" s="40">
        <f t="shared" si="0"/>
        <v>0</v>
      </c>
      <c r="H18" s="40">
        <f t="shared" si="1"/>
        <v>0</v>
      </c>
      <c r="I18" s="104"/>
      <c r="J18" s="82"/>
      <c r="K18" s="78"/>
      <c r="N18" s="37">
        <v>17</v>
      </c>
    </row>
    <row r="19" spans="1:14" s="79" customFormat="1" x14ac:dyDescent="0.25">
      <c r="A19" s="18" t="s">
        <v>111</v>
      </c>
      <c r="B19" s="163" t="s">
        <v>15</v>
      </c>
      <c r="C19" s="163"/>
      <c r="D19" s="19"/>
      <c r="E19" s="20"/>
      <c r="F19" s="39"/>
      <c r="G19" s="40">
        <f t="shared" si="0"/>
        <v>0</v>
      </c>
      <c r="H19" s="40">
        <f t="shared" si="1"/>
        <v>0</v>
      </c>
      <c r="I19" s="104"/>
      <c r="J19" s="82"/>
      <c r="K19" s="78"/>
      <c r="N19" s="37">
        <v>18</v>
      </c>
    </row>
    <row r="20" spans="1:14" s="79" customFormat="1" x14ac:dyDescent="0.25">
      <c r="A20" s="18" t="s">
        <v>112</v>
      </c>
      <c r="B20" s="163" t="s">
        <v>15</v>
      </c>
      <c r="C20" s="163"/>
      <c r="D20" s="19"/>
      <c r="E20" s="20"/>
      <c r="F20" s="39"/>
      <c r="G20" s="40">
        <f t="shared" si="0"/>
        <v>0</v>
      </c>
      <c r="H20" s="40">
        <f t="shared" si="1"/>
        <v>0</v>
      </c>
      <c r="I20" s="104"/>
      <c r="J20" s="82"/>
      <c r="K20" s="78"/>
      <c r="N20" s="37">
        <v>19</v>
      </c>
    </row>
    <row r="21" spans="1:14" s="79" customFormat="1" x14ac:dyDescent="0.25">
      <c r="A21" s="18" t="s">
        <v>113</v>
      </c>
      <c r="B21" s="163" t="s">
        <v>15</v>
      </c>
      <c r="C21" s="163"/>
      <c r="D21" s="19"/>
      <c r="E21" s="20"/>
      <c r="F21" s="39"/>
      <c r="G21" s="40">
        <f t="shared" si="0"/>
        <v>0</v>
      </c>
      <c r="H21" s="40">
        <f t="shared" si="1"/>
        <v>0</v>
      </c>
      <c r="I21" s="104"/>
      <c r="J21" s="82"/>
      <c r="K21" s="78"/>
      <c r="N21" s="37">
        <v>20</v>
      </c>
    </row>
    <row r="22" spans="1:14" s="79" customFormat="1" x14ac:dyDescent="0.25">
      <c r="A22" s="18" t="s">
        <v>114</v>
      </c>
      <c r="B22" s="163" t="s">
        <v>15</v>
      </c>
      <c r="C22" s="163"/>
      <c r="D22" s="19"/>
      <c r="E22" s="20"/>
      <c r="F22" s="39"/>
      <c r="G22" s="40">
        <f t="shared" si="0"/>
        <v>0</v>
      </c>
      <c r="H22" s="40">
        <f t="shared" si="1"/>
        <v>0</v>
      </c>
      <c r="I22" s="104"/>
      <c r="J22" s="82"/>
      <c r="K22" s="78"/>
      <c r="N22" s="37">
        <v>21</v>
      </c>
    </row>
    <row r="23" spans="1:14" s="79" customFormat="1" x14ac:dyDescent="0.25">
      <c r="A23" s="18" t="s">
        <v>115</v>
      </c>
      <c r="B23" s="163" t="s">
        <v>15</v>
      </c>
      <c r="C23" s="163"/>
      <c r="D23" s="19"/>
      <c r="E23" s="20"/>
      <c r="F23" s="39"/>
      <c r="G23" s="40">
        <f t="shared" si="0"/>
        <v>0</v>
      </c>
      <c r="H23" s="40">
        <f t="shared" si="1"/>
        <v>0</v>
      </c>
      <c r="I23" s="104"/>
      <c r="J23" s="82"/>
      <c r="K23" s="78"/>
      <c r="N23" s="37">
        <v>22</v>
      </c>
    </row>
    <row r="24" spans="1:14" s="79" customFormat="1" x14ac:dyDescent="0.25">
      <c r="A24" s="18" t="s">
        <v>116</v>
      </c>
      <c r="B24" s="163" t="s">
        <v>15</v>
      </c>
      <c r="C24" s="163"/>
      <c r="D24" s="19"/>
      <c r="E24" s="20"/>
      <c r="F24" s="39"/>
      <c r="G24" s="40">
        <f t="shared" si="0"/>
        <v>0</v>
      </c>
      <c r="H24" s="40">
        <f t="shared" si="1"/>
        <v>0</v>
      </c>
      <c r="I24" s="104"/>
      <c r="J24" s="82"/>
      <c r="K24" s="78"/>
      <c r="N24" s="37">
        <v>23</v>
      </c>
    </row>
    <row r="25" spans="1:14" s="79" customFormat="1" x14ac:dyDescent="0.25">
      <c r="A25" s="18" t="s">
        <v>117</v>
      </c>
      <c r="B25" s="163" t="s">
        <v>15</v>
      </c>
      <c r="C25" s="163"/>
      <c r="D25" s="19"/>
      <c r="E25" s="20"/>
      <c r="F25" s="39"/>
      <c r="G25" s="40">
        <f t="shared" si="0"/>
        <v>0</v>
      </c>
      <c r="H25" s="40">
        <f t="shared" si="1"/>
        <v>0</v>
      </c>
      <c r="I25" s="104"/>
      <c r="J25" s="82"/>
      <c r="K25" s="78"/>
      <c r="N25" s="37">
        <v>24</v>
      </c>
    </row>
    <row r="26" spans="1:14" s="79" customFormat="1" x14ac:dyDescent="0.25">
      <c r="A26" s="18"/>
      <c r="B26" s="191" t="s">
        <v>152</v>
      </c>
      <c r="C26" s="191"/>
      <c r="D26" s="21"/>
      <c r="E26" s="20"/>
      <c r="F26" s="39"/>
      <c r="G26" s="40">
        <f t="shared" si="0"/>
        <v>0</v>
      </c>
      <c r="H26" s="40">
        <f t="shared" si="1"/>
        <v>0</v>
      </c>
      <c r="I26" s="104"/>
      <c r="J26" s="82"/>
      <c r="K26" s="78"/>
      <c r="N26" s="37">
        <v>25</v>
      </c>
    </row>
    <row r="27" spans="1:14" s="79" customFormat="1" x14ac:dyDescent="0.25">
      <c r="A27" s="18" t="s">
        <v>118</v>
      </c>
      <c r="B27" s="163" t="s">
        <v>15</v>
      </c>
      <c r="C27" s="163"/>
      <c r="D27" s="19"/>
      <c r="E27" s="20"/>
      <c r="F27" s="39"/>
      <c r="G27" s="40">
        <f t="shared" si="0"/>
        <v>0</v>
      </c>
      <c r="H27" s="40">
        <f t="shared" si="1"/>
        <v>0</v>
      </c>
      <c r="I27" s="104"/>
      <c r="J27" s="82"/>
      <c r="K27" s="78"/>
      <c r="N27" s="37">
        <v>26</v>
      </c>
    </row>
    <row r="28" spans="1:14" s="79" customFormat="1" x14ac:dyDescent="0.25">
      <c r="A28" s="18" t="s">
        <v>119</v>
      </c>
      <c r="B28" s="163" t="s">
        <v>15</v>
      </c>
      <c r="C28" s="163"/>
      <c r="D28" s="19"/>
      <c r="E28" s="20"/>
      <c r="F28" s="39"/>
      <c r="G28" s="40">
        <f t="shared" si="0"/>
        <v>0</v>
      </c>
      <c r="H28" s="40">
        <f t="shared" si="1"/>
        <v>0</v>
      </c>
      <c r="I28" s="104"/>
      <c r="J28" s="82"/>
      <c r="K28" s="78"/>
      <c r="N28" s="37">
        <v>27</v>
      </c>
    </row>
    <row r="29" spans="1:14" s="79" customFormat="1" x14ac:dyDescent="0.25">
      <c r="A29" s="18" t="s">
        <v>129</v>
      </c>
      <c r="B29" s="163" t="s">
        <v>15</v>
      </c>
      <c r="C29" s="163"/>
      <c r="D29" s="19"/>
      <c r="E29" s="20"/>
      <c r="F29" s="39"/>
      <c r="G29" s="40">
        <f t="shared" si="0"/>
        <v>0</v>
      </c>
      <c r="H29" s="40">
        <f t="shared" si="1"/>
        <v>0</v>
      </c>
      <c r="I29" s="104"/>
      <c r="J29" s="82"/>
      <c r="K29" s="78"/>
      <c r="N29" s="37">
        <v>28</v>
      </c>
    </row>
    <row r="30" spans="1:14" s="79" customFormat="1" x14ac:dyDescent="0.25">
      <c r="A30" s="18" t="s">
        <v>130</v>
      </c>
      <c r="B30" s="163" t="s">
        <v>15</v>
      </c>
      <c r="C30" s="163"/>
      <c r="D30" s="19"/>
      <c r="E30" s="20"/>
      <c r="F30" s="39"/>
      <c r="G30" s="40">
        <f t="shared" si="0"/>
        <v>0</v>
      </c>
      <c r="H30" s="40">
        <f t="shared" si="1"/>
        <v>0</v>
      </c>
      <c r="I30" s="104"/>
      <c r="J30" s="82"/>
      <c r="K30" s="78"/>
      <c r="N30" s="37">
        <v>29</v>
      </c>
    </row>
    <row r="31" spans="1:14" s="79" customFormat="1" x14ac:dyDescent="0.25">
      <c r="A31" s="18" t="s">
        <v>131</v>
      </c>
      <c r="B31" s="163" t="s">
        <v>15</v>
      </c>
      <c r="C31" s="163"/>
      <c r="D31" s="19"/>
      <c r="E31" s="20"/>
      <c r="F31" s="39"/>
      <c r="G31" s="40">
        <f t="shared" si="0"/>
        <v>0</v>
      </c>
      <c r="H31" s="40">
        <f t="shared" si="1"/>
        <v>0</v>
      </c>
      <c r="I31" s="104"/>
      <c r="J31" s="82"/>
      <c r="K31" s="78"/>
      <c r="N31" s="37">
        <v>30</v>
      </c>
    </row>
    <row r="32" spans="1:14" s="79" customFormat="1" ht="29.25" customHeight="1" x14ac:dyDescent="0.25">
      <c r="A32" s="22" t="s">
        <v>103</v>
      </c>
      <c r="B32" s="159" t="s">
        <v>84</v>
      </c>
      <c r="C32" s="160"/>
      <c r="D32" s="161"/>
      <c r="E32" s="110"/>
      <c r="F32" s="110"/>
      <c r="G32" s="42">
        <f>SUM(G33:G37)</f>
        <v>0</v>
      </c>
      <c r="H32" s="42">
        <f>SUM(H33:H37)</f>
        <v>0</v>
      </c>
      <c r="I32" s="84"/>
      <c r="J32" s="82"/>
      <c r="K32" s="78"/>
      <c r="N32" s="37">
        <v>31</v>
      </c>
    </row>
    <row r="33" spans="1:14" s="79" customFormat="1" x14ac:dyDescent="0.25">
      <c r="A33" s="18" t="s">
        <v>120</v>
      </c>
      <c r="B33" s="163" t="s">
        <v>15</v>
      </c>
      <c r="C33" s="163"/>
      <c r="D33" s="19"/>
      <c r="E33" s="20"/>
      <c r="F33" s="20"/>
      <c r="G33" s="40">
        <f t="shared" si="0"/>
        <v>0</v>
      </c>
      <c r="H33" s="40">
        <f t="shared" si="1"/>
        <v>0</v>
      </c>
      <c r="I33" s="104"/>
      <c r="J33" s="82"/>
      <c r="K33" s="78"/>
      <c r="N33" s="37">
        <v>32</v>
      </c>
    </row>
    <row r="34" spans="1:14" s="79" customFormat="1" x14ac:dyDescent="0.25">
      <c r="A34" s="18" t="s">
        <v>121</v>
      </c>
      <c r="B34" s="163" t="s">
        <v>15</v>
      </c>
      <c r="C34" s="163"/>
      <c r="D34" s="19"/>
      <c r="E34" s="20"/>
      <c r="F34" s="20"/>
      <c r="G34" s="40">
        <f t="shared" si="0"/>
        <v>0</v>
      </c>
      <c r="H34" s="40">
        <f t="shared" si="1"/>
        <v>0</v>
      </c>
      <c r="I34" s="104"/>
      <c r="J34" s="82"/>
      <c r="K34" s="78"/>
      <c r="N34" s="37">
        <v>33</v>
      </c>
    </row>
    <row r="35" spans="1:14" s="79" customFormat="1" x14ac:dyDescent="0.25">
      <c r="A35" s="18" t="s">
        <v>122</v>
      </c>
      <c r="B35" s="163" t="s">
        <v>15</v>
      </c>
      <c r="C35" s="163"/>
      <c r="D35" s="19"/>
      <c r="E35" s="20"/>
      <c r="F35" s="20"/>
      <c r="G35" s="40">
        <f t="shared" si="0"/>
        <v>0</v>
      </c>
      <c r="H35" s="40">
        <f t="shared" si="1"/>
        <v>0</v>
      </c>
      <c r="I35" s="104"/>
      <c r="J35" s="82"/>
      <c r="K35" s="78"/>
      <c r="N35" s="37">
        <v>34</v>
      </c>
    </row>
    <row r="36" spans="1:14" s="79" customFormat="1" ht="15.75" customHeight="1" x14ac:dyDescent="0.25">
      <c r="A36" s="18" t="s">
        <v>123</v>
      </c>
      <c r="B36" s="163" t="s">
        <v>15</v>
      </c>
      <c r="C36" s="163"/>
      <c r="D36" s="19"/>
      <c r="E36" s="20"/>
      <c r="F36" s="20"/>
      <c r="G36" s="40">
        <f t="shared" si="0"/>
        <v>0</v>
      </c>
      <c r="H36" s="40">
        <f t="shared" si="1"/>
        <v>0</v>
      </c>
      <c r="I36" s="104"/>
      <c r="J36" s="82"/>
      <c r="K36" s="78"/>
      <c r="N36" s="37">
        <v>35</v>
      </c>
    </row>
    <row r="37" spans="1:14" s="79" customFormat="1" ht="15.75" customHeight="1" x14ac:dyDescent="0.25">
      <c r="A37" s="18" t="s">
        <v>132</v>
      </c>
      <c r="B37" s="163" t="s">
        <v>15</v>
      </c>
      <c r="C37" s="163"/>
      <c r="D37" s="19"/>
      <c r="E37" s="20"/>
      <c r="F37" s="20"/>
      <c r="G37" s="40">
        <f t="shared" si="0"/>
        <v>0</v>
      </c>
      <c r="H37" s="40">
        <f t="shared" si="1"/>
        <v>0</v>
      </c>
      <c r="I37" s="104"/>
      <c r="J37" s="82"/>
      <c r="K37" s="78"/>
      <c r="N37" s="37">
        <v>36</v>
      </c>
    </row>
    <row r="38" spans="1:14" s="79" customFormat="1" x14ac:dyDescent="0.25">
      <c r="A38" s="14">
        <v>5</v>
      </c>
      <c r="B38" s="165" t="s">
        <v>16</v>
      </c>
      <c r="C38" s="165"/>
      <c r="D38" s="165"/>
      <c r="E38" s="165"/>
      <c r="F38" s="165"/>
      <c r="G38" s="41">
        <f>G39+G50+G66+G117+G188</f>
        <v>0</v>
      </c>
      <c r="H38" s="41">
        <f>H39+H50+H66+H117+H188</f>
        <v>0</v>
      </c>
      <c r="I38" s="15"/>
      <c r="J38" s="82"/>
      <c r="K38" s="78"/>
    </row>
    <row r="39" spans="1:14" s="79" customFormat="1" ht="50.25" customHeight="1" x14ac:dyDescent="0.25">
      <c r="A39" s="22" t="s">
        <v>17</v>
      </c>
      <c r="B39" s="159" t="s">
        <v>86</v>
      </c>
      <c r="C39" s="160"/>
      <c r="D39" s="160"/>
      <c r="E39" s="160"/>
      <c r="F39" s="161"/>
      <c r="G39" s="42">
        <f>SUM(G40:G49)</f>
        <v>0</v>
      </c>
      <c r="H39" s="42">
        <f>SUM(H40:H49)</f>
        <v>0</v>
      </c>
      <c r="I39" s="23"/>
      <c r="J39" s="83"/>
      <c r="K39" s="78"/>
    </row>
    <row r="40" spans="1:14" s="79" customFormat="1" x14ac:dyDescent="0.25">
      <c r="A40" s="18" t="s">
        <v>18</v>
      </c>
      <c r="B40" s="163" t="s">
        <v>15</v>
      </c>
      <c r="C40" s="163"/>
      <c r="D40" s="19"/>
      <c r="E40" s="20"/>
      <c r="F40" s="20"/>
      <c r="G40" s="40">
        <f t="shared" ref="G40:G49" si="2">ROUND(E40*F40,2)</f>
        <v>0</v>
      </c>
      <c r="H40" s="40">
        <f t="shared" si="1"/>
        <v>0</v>
      </c>
      <c r="I40" s="104"/>
      <c r="J40" s="82"/>
      <c r="K40" s="78"/>
    </row>
    <row r="41" spans="1:14" s="79" customFormat="1" ht="15" customHeight="1" x14ac:dyDescent="0.25">
      <c r="A41" s="18" t="s">
        <v>19</v>
      </c>
      <c r="B41" s="163" t="s">
        <v>15</v>
      </c>
      <c r="C41" s="163"/>
      <c r="D41" s="19"/>
      <c r="E41" s="20"/>
      <c r="F41" s="20"/>
      <c r="G41" s="40">
        <f t="shared" si="2"/>
        <v>0</v>
      </c>
      <c r="H41" s="40">
        <f t="shared" si="1"/>
        <v>0</v>
      </c>
      <c r="I41" s="104"/>
      <c r="J41" s="82"/>
      <c r="K41" s="78"/>
    </row>
    <row r="42" spans="1:14" s="79" customFormat="1" ht="15" customHeight="1" x14ac:dyDescent="0.25">
      <c r="A42" s="18" t="s">
        <v>20</v>
      </c>
      <c r="B42" s="163" t="s">
        <v>15</v>
      </c>
      <c r="C42" s="163"/>
      <c r="D42" s="19"/>
      <c r="E42" s="20"/>
      <c r="F42" s="20"/>
      <c r="G42" s="40">
        <f t="shared" si="2"/>
        <v>0</v>
      </c>
      <c r="H42" s="40">
        <f t="shared" si="1"/>
        <v>0</v>
      </c>
      <c r="I42" s="104"/>
      <c r="J42" s="82"/>
      <c r="K42" s="78"/>
    </row>
    <row r="43" spans="1:14" s="79" customFormat="1" ht="15" customHeight="1" x14ac:dyDescent="0.25">
      <c r="A43" s="18" t="s">
        <v>21</v>
      </c>
      <c r="B43" s="163" t="s">
        <v>15</v>
      </c>
      <c r="C43" s="163"/>
      <c r="D43" s="19"/>
      <c r="E43" s="20"/>
      <c r="F43" s="20"/>
      <c r="G43" s="40">
        <f t="shared" si="2"/>
        <v>0</v>
      </c>
      <c r="H43" s="40">
        <f t="shared" si="1"/>
        <v>0</v>
      </c>
      <c r="I43" s="104"/>
      <c r="J43" s="82"/>
      <c r="K43" s="78"/>
    </row>
    <row r="44" spans="1:14" s="79" customFormat="1" ht="15" customHeight="1" x14ac:dyDescent="0.25">
      <c r="A44" s="18" t="s">
        <v>22</v>
      </c>
      <c r="B44" s="163" t="s">
        <v>15</v>
      </c>
      <c r="C44" s="163"/>
      <c r="D44" s="19"/>
      <c r="E44" s="20"/>
      <c r="F44" s="20"/>
      <c r="G44" s="40">
        <f t="shared" si="2"/>
        <v>0</v>
      </c>
      <c r="H44" s="40">
        <f t="shared" si="1"/>
        <v>0</v>
      </c>
      <c r="I44" s="104"/>
      <c r="J44" s="82"/>
      <c r="K44" s="78"/>
    </row>
    <row r="45" spans="1:14" s="79" customFormat="1" ht="15" customHeight="1" x14ac:dyDescent="0.25">
      <c r="A45" s="18" t="s">
        <v>23</v>
      </c>
      <c r="B45" s="163" t="s">
        <v>15</v>
      </c>
      <c r="C45" s="163"/>
      <c r="D45" s="19"/>
      <c r="E45" s="20"/>
      <c r="F45" s="20"/>
      <c r="G45" s="40">
        <f t="shared" si="2"/>
        <v>0</v>
      </c>
      <c r="H45" s="40">
        <f t="shared" si="1"/>
        <v>0</v>
      </c>
      <c r="I45" s="104"/>
      <c r="J45" s="82"/>
      <c r="K45" s="78"/>
    </row>
    <row r="46" spans="1:14" s="79" customFormat="1" ht="15" customHeight="1" x14ac:dyDescent="0.25">
      <c r="A46" s="18" t="s">
        <v>24</v>
      </c>
      <c r="B46" s="163" t="s">
        <v>15</v>
      </c>
      <c r="C46" s="163"/>
      <c r="D46" s="19"/>
      <c r="E46" s="20"/>
      <c r="F46" s="20"/>
      <c r="G46" s="40">
        <f t="shared" si="2"/>
        <v>0</v>
      </c>
      <c r="H46" s="40">
        <f t="shared" si="1"/>
        <v>0</v>
      </c>
      <c r="I46" s="104"/>
      <c r="J46" s="82"/>
      <c r="K46" s="78"/>
    </row>
    <row r="47" spans="1:14" s="79" customFormat="1" ht="15" customHeight="1" x14ac:dyDescent="0.25">
      <c r="A47" s="18" t="s">
        <v>25</v>
      </c>
      <c r="B47" s="163" t="s">
        <v>15</v>
      </c>
      <c r="C47" s="163"/>
      <c r="D47" s="19"/>
      <c r="E47" s="20"/>
      <c r="F47" s="20"/>
      <c r="G47" s="40">
        <f t="shared" si="2"/>
        <v>0</v>
      </c>
      <c r="H47" s="40">
        <f t="shared" si="1"/>
        <v>0</v>
      </c>
      <c r="I47" s="104"/>
      <c r="J47" s="82"/>
      <c r="K47" s="78"/>
    </row>
    <row r="48" spans="1:14" s="79" customFormat="1" ht="15" customHeight="1" x14ac:dyDescent="0.25">
      <c r="A48" s="18" t="s">
        <v>26</v>
      </c>
      <c r="B48" s="163" t="s">
        <v>15</v>
      </c>
      <c r="C48" s="163"/>
      <c r="D48" s="19"/>
      <c r="E48" s="20"/>
      <c r="F48" s="20"/>
      <c r="G48" s="40">
        <f t="shared" si="2"/>
        <v>0</v>
      </c>
      <c r="H48" s="40">
        <f t="shared" si="1"/>
        <v>0</v>
      </c>
      <c r="I48" s="104"/>
      <c r="J48" s="82"/>
      <c r="K48" s="78"/>
    </row>
    <row r="49" spans="1:11" s="79" customFormat="1" ht="15" customHeight="1" x14ac:dyDescent="0.25">
      <c r="A49" s="18" t="s">
        <v>27</v>
      </c>
      <c r="B49" s="163" t="s">
        <v>15</v>
      </c>
      <c r="C49" s="163"/>
      <c r="D49" s="19"/>
      <c r="E49" s="20"/>
      <c r="F49" s="20"/>
      <c r="G49" s="40">
        <f t="shared" si="2"/>
        <v>0</v>
      </c>
      <c r="H49" s="40">
        <f t="shared" si="1"/>
        <v>0</v>
      </c>
      <c r="I49" s="104"/>
      <c r="J49" s="82"/>
      <c r="K49" s="78"/>
    </row>
    <row r="50" spans="1:11" s="79" customFormat="1" ht="60.75" customHeight="1" x14ac:dyDescent="0.25">
      <c r="A50" s="22" t="s">
        <v>28</v>
      </c>
      <c r="B50" s="159" t="s">
        <v>192</v>
      </c>
      <c r="C50" s="160"/>
      <c r="D50" s="160"/>
      <c r="E50" s="160"/>
      <c r="F50" s="161"/>
      <c r="G50" s="42">
        <f>SUM(G51:G65)</f>
        <v>0</v>
      </c>
      <c r="H50" s="42">
        <f>SUM(H51:H65)</f>
        <v>0</v>
      </c>
      <c r="I50" s="23"/>
      <c r="J50" s="83"/>
      <c r="K50" s="78"/>
    </row>
    <row r="51" spans="1:11" s="79" customFormat="1" x14ac:dyDescent="0.25">
      <c r="A51" s="18" t="s">
        <v>29</v>
      </c>
      <c r="B51" s="163" t="s">
        <v>15</v>
      </c>
      <c r="C51" s="163"/>
      <c r="D51" s="19"/>
      <c r="E51" s="20"/>
      <c r="F51" s="20"/>
      <c r="G51" s="40">
        <f t="shared" ref="G51:G65" si="3">ROUND(E51*F51,2)</f>
        <v>0</v>
      </c>
      <c r="H51" s="40">
        <f t="shared" ref="H51:H65" si="4">ROUND(G51*$D$7,2)</f>
        <v>0</v>
      </c>
      <c r="I51" s="104"/>
      <c r="J51" s="82"/>
      <c r="K51" s="78"/>
    </row>
    <row r="52" spans="1:11" s="79" customFormat="1" x14ac:dyDescent="0.25">
      <c r="A52" s="18" t="s">
        <v>30</v>
      </c>
      <c r="B52" s="163" t="s">
        <v>15</v>
      </c>
      <c r="C52" s="163"/>
      <c r="D52" s="19"/>
      <c r="E52" s="20"/>
      <c r="F52" s="20"/>
      <c r="G52" s="40">
        <f t="shared" si="3"/>
        <v>0</v>
      </c>
      <c r="H52" s="40">
        <f t="shared" si="4"/>
        <v>0</v>
      </c>
      <c r="I52" s="104"/>
      <c r="J52" s="82"/>
      <c r="K52" s="78"/>
    </row>
    <row r="53" spans="1:11" s="79" customFormat="1" x14ac:dyDescent="0.25">
      <c r="A53" s="18" t="s">
        <v>31</v>
      </c>
      <c r="B53" s="163" t="s">
        <v>15</v>
      </c>
      <c r="C53" s="163"/>
      <c r="D53" s="19"/>
      <c r="E53" s="20"/>
      <c r="F53" s="20"/>
      <c r="G53" s="40">
        <f t="shared" si="3"/>
        <v>0</v>
      </c>
      <c r="H53" s="40">
        <f t="shared" si="4"/>
        <v>0</v>
      </c>
      <c r="I53" s="104"/>
      <c r="J53" s="82"/>
      <c r="K53" s="78"/>
    </row>
    <row r="54" spans="1:11" s="79" customFormat="1" x14ac:dyDescent="0.25">
      <c r="A54" s="18" t="s">
        <v>32</v>
      </c>
      <c r="B54" s="163" t="s">
        <v>15</v>
      </c>
      <c r="C54" s="163"/>
      <c r="D54" s="19"/>
      <c r="E54" s="20"/>
      <c r="F54" s="20"/>
      <c r="G54" s="40">
        <f t="shared" si="3"/>
        <v>0</v>
      </c>
      <c r="H54" s="40">
        <f t="shared" si="4"/>
        <v>0</v>
      </c>
      <c r="I54" s="104"/>
      <c r="J54" s="82"/>
      <c r="K54" s="78"/>
    </row>
    <row r="55" spans="1:11" s="79" customFormat="1" x14ac:dyDescent="0.25">
      <c r="A55" s="18" t="s">
        <v>33</v>
      </c>
      <c r="B55" s="163" t="s">
        <v>15</v>
      </c>
      <c r="C55" s="163"/>
      <c r="D55" s="19"/>
      <c r="E55" s="20"/>
      <c r="F55" s="20"/>
      <c r="G55" s="40">
        <f t="shared" si="3"/>
        <v>0</v>
      </c>
      <c r="H55" s="40">
        <f t="shared" si="4"/>
        <v>0</v>
      </c>
      <c r="I55" s="104"/>
      <c r="J55" s="82"/>
      <c r="K55" s="78"/>
    </row>
    <row r="56" spans="1:11" s="79" customFormat="1" x14ac:dyDescent="0.25">
      <c r="A56" s="18" t="s">
        <v>34</v>
      </c>
      <c r="B56" s="163" t="s">
        <v>15</v>
      </c>
      <c r="C56" s="163"/>
      <c r="D56" s="19"/>
      <c r="E56" s="20"/>
      <c r="F56" s="20"/>
      <c r="G56" s="40">
        <f t="shared" si="3"/>
        <v>0</v>
      </c>
      <c r="H56" s="40">
        <f t="shared" si="4"/>
        <v>0</v>
      </c>
      <c r="I56" s="104"/>
      <c r="J56" s="82"/>
      <c r="K56" s="78"/>
    </row>
    <row r="57" spans="1:11" s="79" customFormat="1" x14ac:dyDescent="0.25">
      <c r="A57" s="18" t="s">
        <v>35</v>
      </c>
      <c r="B57" s="163" t="s">
        <v>15</v>
      </c>
      <c r="C57" s="163"/>
      <c r="D57" s="19"/>
      <c r="E57" s="20"/>
      <c r="F57" s="20"/>
      <c r="G57" s="40">
        <f t="shared" si="3"/>
        <v>0</v>
      </c>
      <c r="H57" s="40">
        <f t="shared" si="4"/>
        <v>0</v>
      </c>
      <c r="I57" s="104"/>
      <c r="J57" s="82"/>
      <c r="K57" s="78"/>
    </row>
    <row r="58" spans="1:11" s="79" customFormat="1" x14ac:dyDescent="0.25">
      <c r="A58" s="18" t="s">
        <v>36</v>
      </c>
      <c r="B58" s="163" t="s">
        <v>15</v>
      </c>
      <c r="C58" s="163"/>
      <c r="D58" s="19"/>
      <c r="E58" s="20"/>
      <c r="F58" s="20"/>
      <c r="G58" s="40">
        <f t="shared" si="3"/>
        <v>0</v>
      </c>
      <c r="H58" s="40">
        <f t="shared" si="4"/>
        <v>0</v>
      </c>
      <c r="I58" s="104"/>
      <c r="J58" s="82"/>
      <c r="K58" s="78"/>
    </row>
    <row r="59" spans="1:11" s="79" customFormat="1" x14ac:dyDescent="0.25">
      <c r="A59" s="18" t="s">
        <v>37</v>
      </c>
      <c r="B59" s="163" t="s">
        <v>15</v>
      </c>
      <c r="C59" s="163"/>
      <c r="D59" s="19"/>
      <c r="E59" s="20"/>
      <c r="F59" s="20"/>
      <c r="G59" s="40">
        <f t="shared" si="3"/>
        <v>0</v>
      </c>
      <c r="H59" s="40">
        <f t="shared" si="4"/>
        <v>0</v>
      </c>
      <c r="I59" s="104"/>
      <c r="J59" s="82"/>
      <c r="K59" s="78"/>
    </row>
    <row r="60" spans="1:11" s="79" customFormat="1" x14ac:dyDescent="0.25">
      <c r="A60" s="18" t="s">
        <v>38</v>
      </c>
      <c r="B60" s="163" t="s">
        <v>15</v>
      </c>
      <c r="C60" s="163"/>
      <c r="D60" s="19"/>
      <c r="E60" s="20"/>
      <c r="F60" s="20"/>
      <c r="G60" s="40">
        <f t="shared" si="3"/>
        <v>0</v>
      </c>
      <c r="H60" s="40">
        <f t="shared" si="4"/>
        <v>0</v>
      </c>
      <c r="I60" s="104"/>
      <c r="J60" s="82"/>
      <c r="K60" s="78"/>
    </row>
    <row r="61" spans="1:11" s="79" customFormat="1" x14ac:dyDescent="0.25">
      <c r="A61" s="18" t="s">
        <v>87</v>
      </c>
      <c r="B61" s="163" t="s">
        <v>15</v>
      </c>
      <c r="C61" s="163"/>
      <c r="D61" s="19"/>
      <c r="E61" s="20"/>
      <c r="F61" s="20"/>
      <c r="G61" s="40">
        <f t="shared" si="3"/>
        <v>0</v>
      </c>
      <c r="H61" s="40">
        <f t="shared" si="4"/>
        <v>0</v>
      </c>
      <c r="I61" s="104"/>
      <c r="J61" s="82"/>
      <c r="K61" s="78"/>
    </row>
    <row r="62" spans="1:11" s="79" customFormat="1" x14ac:dyDescent="0.25">
      <c r="A62" s="18" t="s">
        <v>88</v>
      </c>
      <c r="B62" s="163" t="s">
        <v>15</v>
      </c>
      <c r="C62" s="163"/>
      <c r="D62" s="19"/>
      <c r="E62" s="20"/>
      <c r="F62" s="20"/>
      <c r="G62" s="40">
        <f t="shared" si="3"/>
        <v>0</v>
      </c>
      <c r="H62" s="40">
        <f t="shared" si="4"/>
        <v>0</v>
      </c>
      <c r="I62" s="104"/>
      <c r="J62" s="82"/>
      <c r="K62" s="78"/>
    </row>
    <row r="63" spans="1:11" s="79" customFormat="1" x14ac:dyDescent="0.25">
      <c r="A63" s="18" t="s">
        <v>89</v>
      </c>
      <c r="B63" s="163" t="s">
        <v>15</v>
      </c>
      <c r="C63" s="163"/>
      <c r="D63" s="19"/>
      <c r="E63" s="20"/>
      <c r="F63" s="20"/>
      <c r="G63" s="40">
        <f t="shared" si="3"/>
        <v>0</v>
      </c>
      <c r="H63" s="40">
        <f t="shared" si="4"/>
        <v>0</v>
      </c>
      <c r="I63" s="104"/>
      <c r="J63" s="82"/>
      <c r="K63" s="78"/>
    </row>
    <row r="64" spans="1:11" s="79" customFormat="1" x14ac:dyDescent="0.25">
      <c r="A64" s="18" t="s">
        <v>90</v>
      </c>
      <c r="B64" s="163" t="s">
        <v>15</v>
      </c>
      <c r="C64" s="163"/>
      <c r="D64" s="19"/>
      <c r="E64" s="20"/>
      <c r="F64" s="20"/>
      <c r="G64" s="40">
        <f t="shared" si="3"/>
        <v>0</v>
      </c>
      <c r="H64" s="40">
        <f t="shared" si="4"/>
        <v>0</v>
      </c>
      <c r="I64" s="104"/>
      <c r="J64" s="82"/>
      <c r="K64" s="78"/>
    </row>
    <row r="65" spans="1:11" s="79" customFormat="1" x14ac:dyDescent="0.25">
      <c r="A65" s="18" t="s">
        <v>91</v>
      </c>
      <c r="B65" s="163" t="s">
        <v>15</v>
      </c>
      <c r="C65" s="163"/>
      <c r="D65" s="19"/>
      <c r="E65" s="20"/>
      <c r="F65" s="20"/>
      <c r="G65" s="40">
        <f t="shared" si="3"/>
        <v>0</v>
      </c>
      <c r="H65" s="40">
        <f t="shared" si="4"/>
        <v>0</v>
      </c>
      <c r="I65" s="105"/>
      <c r="J65" s="82"/>
      <c r="K65" s="78"/>
    </row>
    <row r="66" spans="1:11" s="79" customFormat="1" ht="78.75" customHeight="1" x14ac:dyDescent="0.25">
      <c r="A66" s="22" t="s">
        <v>39</v>
      </c>
      <c r="B66" s="186" t="s">
        <v>52</v>
      </c>
      <c r="C66" s="187"/>
      <c r="D66" s="187"/>
      <c r="E66" s="187"/>
      <c r="F66" s="188"/>
      <c r="G66" s="42">
        <f>SUM(G67:G116)</f>
        <v>0</v>
      </c>
      <c r="H66" s="42">
        <f>SUM(H67:H116)</f>
        <v>0</v>
      </c>
      <c r="I66" s="84"/>
      <c r="J66" s="94" t="s">
        <v>158</v>
      </c>
      <c r="K66" s="100"/>
    </row>
    <row r="67" spans="1:11" s="79" customFormat="1" ht="15.75" customHeight="1" x14ac:dyDescent="0.25">
      <c r="A67" s="175" t="s">
        <v>40</v>
      </c>
      <c r="B67" s="168" t="s">
        <v>178</v>
      </c>
      <c r="C67" s="17" t="s">
        <v>54</v>
      </c>
      <c r="D67" s="171" t="s">
        <v>55</v>
      </c>
      <c r="E67" s="117"/>
      <c r="F67" s="125"/>
      <c r="G67" s="40">
        <f t="shared" ref="G67:G98" si="5">IFERROR(E67*F67,"")</f>
        <v>0</v>
      </c>
      <c r="H67" s="44">
        <f>IFERROR(G67*$D$7,"")</f>
        <v>0</v>
      </c>
      <c r="I67" s="126"/>
      <c r="J67" s="95">
        <f>+(E67/D$6)/166.8</f>
        <v>0</v>
      </c>
      <c r="K67" s="101"/>
    </row>
    <row r="68" spans="1:11" s="79" customFormat="1" ht="15.75" customHeight="1" x14ac:dyDescent="0.25">
      <c r="A68" s="176"/>
      <c r="B68" s="169"/>
      <c r="C68" s="17" t="s">
        <v>54</v>
      </c>
      <c r="D68" s="172"/>
      <c r="E68" s="117"/>
      <c r="F68" s="125"/>
      <c r="G68" s="40">
        <f t="shared" si="5"/>
        <v>0</v>
      </c>
      <c r="H68" s="44">
        <f t="shared" ref="H68:H116" si="6">IFERROR(G68*$D$7,"")</f>
        <v>0</v>
      </c>
      <c r="I68" s="126"/>
      <c r="J68" s="95">
        <f t="shared" ref="J68:J116" si="7">+(E68/D$6)/166.8</f>
        <v>0</v>
      </c>
      <c r="K68" s="24"/>
    </row>
    <row r="69" spans="1:11" s="79" customFormat="1" ht="15.75" customHeight="1" x14ac:dyDescent="0.25">
      <c r="A69" s="176"/>
      <c r="B69" s="169"/>
      <c r="C69" s="17" t="s">
        <v>54</v>
      </c>
      <c r="D69" s="172"/>
      <c r="E69" s="117"/>
      <c r="F69" s="125"/>
      <c r="G69" s="40">
        <f t="shared" si="5"/>
        <v>0</v>
      </c>
      <c r="H69" s="44">
        <f t="shared" si="6"/>
        <v>0</v>
      </c>
      <c r="I69" s="126"/>
      <c r="J69" s="95">
        <f t="shared" si="7"/>
        <v>0</v>
      </c>
      <c r="K69" s="24"/>
    </row>
    <row r="70" spans="1:11" s="79" customFormat="1" ht="15.75" customHeight="1" x14ac:dyDescent="0.25">
      <c r="A70" s="176"/>
      <c r="B70" s="169"/>
      <c r="C70" s="17" t="s">
        <v>54</v>
      </c>
      <c r="D70" s="172"/>
      <c r="E70" s="117"/>
      <c r="F70" s="125"/>
      <c r="G70" s="40">
        <f t="shared" si="5"/>
        <v>0</v>
      </c>
      <c r="H70" s="44">
        <f t="shared" si="6"/>
        <v>0</v>
      </c>
      <c r="I70" s="126"/>
      <c r="J70" s="95">
        <f t="shared" si="7"/>
        <v>0</v>
      </c>
      <c r="K70" s="24"/>
    </row>
    <row r="71" spans="1:11" s="79" customFormat="1" ht="15.75" customHeight="1" x14ac:dyDescent="0.25">
      <c r="A71" s="177"/>
      <c r="B71" s="170"/>
      <c r="C71" s="17" t="s">
        <v>54</v>
      </c>
      <c r="D71" s="173"/>
      <c r="E71" s="117"/>
      <c r="F71" s="125"/>
      <c r="G71" s="40">
        <f t="shared" si="5"/>
        <v>0</v>
      </c>
      <c r="H71" s="44">
        <f t="shared" si="6"/>
        <v>0</v>
      </c>
      <c r="I71" s="126"/>
      <c r="J71" s="95">
        <f t="shared" si="7"/>
        <v>0</v>
      </c>
      <c r="K71" s="24"/>
    </row>
    <row r="72" spans="1:11" s="79" customFormat="1" ht="15" customHeight="1" x14ac:dyDescent="0.25">
      <c r="A72" s="175" t="s">
        <v>41</v>
      </c>
      <c r="B72" s="168"/>
      <c r="C72" s="17" t="s">
        <v>54</v>
      </c>
      <c r="D72" s="171" t="s">
        <v>55</v>
      </c>
      <c r="E72" s="117"/>
      <c r="F72" s="125"/>
      <c r="G72" s="40">
        <f t="shared" si="5"/>
        <v>0</v>
      </c>
      <c r="H72" s="44">
        <f t="shared" si="6"/>
        <v>0</v>
      </c>
      <c r="I72" s="126"/>
      <c r="J72" s="95">
        <f t="shared" si="7"/>
        <v>0</v>
      </c>
    </row>
    <row r="73" spans="1:11" s="79" customFormat="1" ht="15" customHeight="1" x14ac:dyDescent="0.25">
      <c r="A73" s="176"/>
      <c r="B73" s="169"/>
      <c r="C73" s="17" t="s">
        <v>54</v>
      </c>
      <c r="D73" s="172"/>
      <c r="E73" s="117"/>
      <c r="F73" s="125"/>
      <c r="G73" s="40">
        <f t="shared" si="5"/>
        <v>0</v>
      </c>
      <c r="H73" s="44">
        <f t="shared" si="6"/>
        <v>0</v>
      </c>
      <c r="I73" s="126"/>
      <c r="J73" s="95">
        <f t="shared" si="7"/>
        <v>0</v>
      </c>
      <c r="K73" s="24"/>
    </row>
    <row r="74" spans="1:11" s="79" customFormat="1" ht="15" customHeight="1" x14ac:dyDescent="0.25">
      <c r="A74" s="176"/>
      <c r="B74" s="169"/>
      <c r="C74" s="17" t="s">
        <v>54</v>
      </c>
      <c r="D74" s="172"/>
      <c r="E74" s="117"/>
      <c r="F74" s="125"/>
      <c r="G74" s="40">
        <f t="shared" si="5"/>
        <v>0</v>
      </c>
      <c r="H74" s="44">
        <f t="shared" si="6"/>
        <v>0</v>
      </c>
      <c r="I74" s="126"/>
      <c r="J74" s="95">
        <f t="shared" si="7"/>
        <v>0</v>
      </c>
      <c r="K74" s="24"/>
    </row>
    <row r="75" spans="1:11" s="79" customFormat="1" ht="15" customHeight="1" x14ac:dyDescent="0.25">
      <c r="A75" s="176"/>
      <c r="B75" s="169"/>
      <c r="C75" s="17" t="s">
        <v>54</v>
      </c>
      <c r="D75" s="172"/>
      <c r="E75" s="117"/>
      <c r="F75" s="125"/>
      <c r="G75" s="40">
        <f t="shared" si="5"/>
        <v>0</v>
      </c>
      <c r="H75" s="44">
        <f t="shared" si="6"/>
        <v>0</v>
      </c>
      <c r="I75" s="126"/>
      <c r="J75" s="95">
        <f t="shared" si="7"/>
        <v>0</v>
      </c>
      <c r="K75" s="24"/>
    </row>
    <row r="76" spans="1:11" s="79" customFormat="1" ht="15" customHeight="1" x14ac:dyDescent="0.25">
      <c r="A76" s="177"/>
      <c r="B76" s="170"/>
      <c r="C76" s="17" t="s">
        <v>54</v>
      </c>
      <c r="D76" s="173"/>
      <c r="E76" s="117"/>
      <c r="F76" s="125"/>
      <c r="G76" s="40">
        <f t="shared" si="5"/>
        <v>0</v>
      </c>
      <c r="H76" s="44">
        <f t="shared" si="6"/>
        <v>0</v>
      </c>
      <c r="I76" s="126"/>
      <c r="J76" s="95">
        <f t="shared" si="7"/>
        <v>0</v>
      </c>
      <c r="K76" s="24"/>
    </row>
    <row r="77" spans="1:11" s="79" customFormat="1" x14ac:dyDescent="0.25">
      <c r="A77" s="175" t="s">
        <v>42</v>
      </c>
      <c r="B77" s="168"/>
      <c r="C77" s="17" t="s">
        <v>54</v>
      </c>
      <c r="D77" s="171" t="s">
        <v>55</v>
      </c>
      <c r="E77" s="117"/>
      <c r="F77" s="125"/>
      <c r="G77" s="40">
        <f t="shared" si="5"/>
        <v>0</v>
      </c>
      <c r="H77" s="44">
        <f t="shared" si="6"/>
        <v>0</v>
      </c>
      <c r="I77" s="126"/>
      <c r="J77" s="95">
        <f t="shared" si="7"/>
        <v>0</v>
      </c>
      <c r="K77" s="24"/>
    </row>
    <row r="78" spans="1:11" s="79" customFormat="1" x14ac:dyDescent="0.25">
      <c r="A78" s="176"/>
      <c r="B78" s="169"/>
      <c r="C78" s="17" t="s">
        <v>54</v>
      </c>
      <c r="D78" s="172"/>
      <c r="E78" s="117"/>
      <c r="F78" s="125"/>
      <c r="G78" s="40">
        <f t="shared" si="5"/>
        <v>0</v>
      </c>
      <c r="H78" s="44">
        <f t="shared" si="6"/>
        <v>0</v>
      </c>
      <c r="I78" s="126"/>
      <c r="J78" s="95">
        <f t="shared" si="7"/>
        <v>0</v>
      </c>
      <c r="K78" s="24"/>
    </row>
    <row r="79" spans="1:11" s="79" customFormat="1" x14ac:dyDescent="0.25">
      <c r="A79" s="176"/>
      <c r="B79" s="169"/>
      <c r="C79" s="17" t="s">
        <v>54</v>
      </c>
      <c r="D79" s="172"/>
      <c r="E79" s="117"/>
      <c r="F79" s="125"/>
      <c r="G79" s="40">
        <f t="shared" si="5"/>
        <v>0</v>
      </c>
      <c r="H79" s="44">
        <f t="shared" si="6"/>
        <v>0</v>
      </c>
      <c r="I79" s="126"/>
      <c r="J79" s="95">
        <f t="shared" si="7"/>
        <v>0</v>
      </c>
      <c r="K79" s="24"/>
    </row>
    <row r="80" spans="1:11" s="79" customFormat="1" x14ac:dyDescent="0.25">
      <c r="A80" s="176"/>
      <c r="B80" s="169"/>
      <c r="C80" s="17" t="s">
        <v>54</v>
      </c>
      <c r="D80" s="172"/>
      <c r="E80" s="117"/>
      <c r="F80" s="125"/>
      <c r="G80" s="40">
        <f t="shared" si="5"/>
        <v>0</v>
      </c>
      <c r="H80" s="44">
        <f t="shared" si="6"/>
        <v>0</v>
      </c>
      <c r="I80" s="126"/>
      <c r="J80" s="95">
        <f t="shared" si="7"/>
        <v>0</v>
      </c>
      <c r="K80" s="24"/>
    </row>
    <row r="81" spans="1:11" s="79" customFormat="1" x14ac:dyDescent="0.25">
      <c r="A81" s="177"/>
      <c r="B81" s="170"/>
      <c r="C81" s="17" t="s">
        <v>54</v>
      </c>
      <c r="D81" s="173"/>
      <c r="E81" s="117"/>
      <c r="F81" s="125"/>
      <c r="G81" s="40">
        <f t="shared" si="5"/>
        <v>0</v>
      </c>
      <c r="H81" s="44">
        <f t="shared" si="6"/>
        <v>0</v>
      </c>
      <c r="I81" s="126"/>
      <c r="J81" s="95">
        <f t="shared" si="7"/>
        <v>0</v>
      </c>
      <c r="K81" s="24"/>
    </row>
    <row r="82" spans="1:11" s="79" customFormat="1" x14ac:dyDescent="0.25">
      <c r="A82" s="175" t="s">
        <v>43</v>
      </c>
      <c r="B82" s="168"/>
      <c r="C82" s="17" t="s">
        <v>54</v>
      </c>
      <c r="D82" s="171" t="s">
        <v>55</v>
      </c>
      <c r="E82" s="117"/>
      <c r="F82" s="125"/>
      <c r="G82" s="40">
        <f t="shared" si="5"/>
        <v>0</v>
      </c>
      <c r="H82" s="44">
        <f t="shared" si="6"/>
        <v>0</v>
      </c>
      <c r="I82" s="126"/>
      <c r="J82" s="95">
        <f t="shared" si="7"/>
        <v>0</v>
      </c>
      <c r="K82" s="24"/>
    </row>
    <row r="83" spans="1:11" s="79" customFormat="1" x14ac:dyDescent="0.25">
      <c r="A83" s="176"/>
      <c r="B83" s="169"/>
      <c r="C83" s="17" t="s">
        <v>54</v>
      </c>
      <c r="D83" s="172"/>
      <c r="E83" s="117"/>
      <c r="F83" s="125"/>
      <c r="G83" s="40">
        <f t="shared" si="5"/>
        <v>0</v>
      </c>
      <c r="H83" s="44">
        <f t="shared" si="6"/>
        <v>0</v>
      </c>
      <c r="I83" s="126"/>
      <c r="J83" s="95">
        <f t="shared" si="7"/>
        <v>0</v>
      </c>
      <c r="K83" s="24"/>
    </row>
    <row r="84" spans="1:11" s="79" customFormat="1" x14ac:dyDescent="0.25">
      <c r="A84" s="176"/>
      <c r="B84" s="169"/>
      <c r="C84" s="17" t="s">
        <v>54</v>
      </c>
      <c r="D84" s="172"/>
      <c r="E84" s="117"/>
      <c r="F84" s="125"/>
      <c r="G84" s="40">
        <f t="shared" si="5"/>
        <v>0</v>
      </c>
      <c r="H84" s="44">
        <f t="shared" si="6"/>
        <v>0</v>
      </c>
      <c r="I84" s="126"/>
      <c r="J84" s="95">
        <f t="shared" si="7"/>
        <v>0</v>
      </c>
      <c r="K84" s="24"/>
    </row>
    <row r="85" spans="1:11" s="79" customFormat="1" x14ac:dyDescent="0.25">
      <c r="A85" s="176"/>
      <c r="B85" s="169"/>
      <c r="C85" s="17" t="s">
        <v>54</v>
      </c>
      <c r="D85" s="172"/>
      <c r="E85" s="117"/>
      <c r="F85" s="125"/>
      <c r="G85" s="40">
        <f t="shared" si="5"/>
        <v>0</v>
      </c>
      <c r="H85" s="44">
        <f t="shared" si="6"/>
        <v>0</v>
      </c>
      <c r="I85" s="126"/>
      <c r="J85" s="95">
        <f t="shared" si="7"/>
        <v>0</v>
      </c>
      <c r="K85" s="24"/>
    </row>
    <row r="86" spans="1:11" s="79" customFormat="1" x14ac:dyDescent="0.25">
      <c r="A86" s="177"/>
      <c r="B86" s="170"/>
      <c r="C86" s="17" t="s">
        <v>54</v>
      </c>
      <c r="D86" s="173"/>
      <c r="E86" s="117"/>
      <c r="F86" s="125"/>
      <c r="G86" s="40">
        <f t="shared" si="5"/>
        <v>0</v>
      </c>
      <c r="H86" s="44">
        <f t="shared" si="6"/>
        <v>0</v>
      </c>
      <c r="I86" s="126"/>
      <c r="J86" s="95">
        <f t="shared" si="7"/>
        <v>0</v>
      </c>
      <c r="K86" s="24"/>
    </row>
    <row r="87" spans="1:11" s="79" customFormat="1" x14ac:dyDescent="0.25">
      <c r="A87" s="175" t="s">
        <v>44</v>
      </c>
      <c r="B87" s="168"/>
      <c r="C87" s="17" t="s">
        <v>54</v>
      </c>
      <c r="D87" s="171" t="s">
        <v>55</v>
      </c>
      <c r="E87" s="117"/>
      <c r="F87" s="125"/>
      <c r="G87" s="40">
        <f t="shared" si="5"/>
        <v>0</v>
      </c>
      <c r="H87" s="44">
        <f t="shared" si="6"/>
        <v>0</v>
      </c>
      <c r="I87" s="126"/>
      <c r="J87" s="95">
        <f t="shared" si="7"/>
        <v>0</v>
      </c>
      <c r="K87" s="24"/>
    </row>
    <row r="88" spans="1:11" s="79" customFormat="1" x14ac:dyDescent="0.25">
      <c r="A88" s="176"/>
      <c r="B88" s="169"/>
      <c r="C88" s="17" t="s">
        <v>54</v>
      </c>
      <c r="D88" s="172"/>
      <c r="E88" s="117"/>
      <c r="F88" s="125"/>
      <c r="G88" s="40">
        <f t="shared" si="5"/>
        <v>0</v>
      </c>
      <c r="H88" s="44">
        <f t="shared" si="6"/>
        <v>0</v>
      </c>
      <c r="I88" s="126"/>
      <c r="J88" s="95">
        <f t="shared" si="7"/>
        <v>0</v>
      </c>
      <c r="K88" s="24"/>
    </row>
    <row r="89" spans="1:11" s="79" customFormat="1" x14ac:dyDescent="0.25">
      <c r="A89" s="176"/>
      <c r="B89" s="169"/>
      <c r="C89" s="17" t="s">
        <v>54</v>
      </c>
      <c r="D89" s="172"/>
      <c r="E89" s="117"/>
      <c r="F89" s="125"/>
      <c r="G89" s="40">
        <f t="shared" si="5"/>
        <v>0</v>
      </c>
      <c r="H89" s="44">
        <f t="shared" si="6"/>
        <v>0</v>
      </c>
      <c r="I89" s="126"/>
      <c r="J89" s="95">
        <f t="shared" si="7"/>
        <v>0</v>
      </c>
      <c r="K89" s="24"/>
    </row>
    <row r="90" spans="1:11" s="79" customFormat="1" x14ac:dyDescent="0.25">
      <c r="A90" s="176"/>
      <c r="B90" s="169"/>
      <c r="C90" s="17" t="s">
        <v>54</v>
      </c>
      <c r="D90" s="172"/>
      <c r="E90" s="117"/>
      <c r="F90" s="125"/>
      <c r="G90" s="40">
        <f t="shared" si="5"/>
        <v>0</v>
      </c>
      <c r="H90" s="44">
        <f t="shared" si="6"/>
        <v>0</v>
      </c>
      <c r="I90" s="126"/>
      <c r="J90" s="95">
        <f t="shared" si="7"/>
        <v>0</v>
      </c>
      <c r="K90" s="24"/>
    </row>
    <row r="91" spans="1:11" s="79" customFormat="1" x14ac:dyDescent="0.25">
      <c r="A91" s="177"/>
      <c r="B91" s="170"/>
      <c r="C91" s="17" t="s">
        <v>54</v>
      </c>
      <c r="D91" s="173"/>
      <c r="E91" s="117"/>
      <c r="F91" s="125"/>
      <c r="G91" s="40">
        <f t="shared" si="5"/>
        <v>0</v>
      </c>
      <c r="H91" s="44">
        <f t="shared" si="6"/>
        <v>0</v>
      </c>
      <c r="I91" s="126"/>
      <c r="J91" s="95">
        <f t="shared" si="7"/>
        <v>0</v>
      </c>
      <c r="K91" s="24"/>
    </row>
    <row r="92" spans="1:11" s="79" customFormat="1" x14ac:dyDescent="0.25">
      <c r="A92" s="175" t="s">
        <v>45</v>
      </c>
      <c r="B92" s="168"/>
      <c r="C92" s="17" t="s">
        <v>54</v>
      </c>
      <c r="D92" s="171" t="s">
        <v>55</v>
      </c>
      <c r="E92" s="117"/>
      <c r="F92" s="125"/>
      <c r="G92" s="40">
        <f t="shared" si="5"/>
        <v>0</v>
      </c>
      <c r="H92" s="44">
        <f t="shared" si="6"/>
        <v>0</v>
      </c>
      <c r="I92" s="126"/>
      <c r="J92" s="95">
        <f t="shared" si="7"/>
        <v>0</v>
      </c>
      <c r="K92" s="24"/>
    </row>
    <row r="93" spans="1:11" s="79" customFormat="1" x14ac:dyDescent="0.25">
      <c r="A93" s="176"/>
      <c r="B93" s="169"/>
      <c r="C93" s="17" t="s">
        <v>54</v>
      </c>
      <c r="D93" s="172"/>
      <c r="E93" s="117"/>
      <c r="F93" s="125"/>
      <c r="G93" s="40">
        <f t="shared" si="5"/>
        <v>0</v>
      </c>
      <c r="H93" s="44">
        <f t="shared" si="6"/>
        <v>0</v>
      </c>
      <c r="I93" s="126"/>
      <c r="J93" s="95">
        <f t="shared" si="7"/>
        <v>0</v>
      </c>
      <c r="K93" s="24"/>
    </row>
    <row r="94" spans="1:11" s="79" customFormat="1" x14ac:dyDescent="0.25">
      <c r="A94" s="176"/>
      <c r="B94" s="169"/>
      <c r="C94" s="17" t="s">
        <v>54</v>
      </c>
      <c r="D94" s="172"/>
      <c r="E94" s="117"/>
      <c r="F94" s="125"/>
      <c r="G94" s="40">
        <f t="shared" si="5"/>
        <v>0</v>
      </c>
      <c r="H94" s="44">
        <f t="shared" si="6"/>
        <v>0</v>
      </c>
      <c r="I94" s="126"/>
      <c r="J94" s="95">
        <f t="shared" si="7"/>
        <v>0</v>
      </c>
      <c r="K94" s="24"/>
    </row>
    <row r="95" spans="1:11" s="79" customFormat="1" x14ac:dyDescent="0.25">
      <c r="A95" s="176"/>
      <c r="B95" s="169"/>
      <c r="C95" s="17" t="s">
        <v>54</v>
      </c>
      <c r="D95" s="172"/>
      <c r="E95" s="117"/>
      <c r="F95" s="125"/>
      <c r="G95" s="40">
        <f t="shared" si="5"/>
        <v>0</v>
      </c>
      <c r="H95" s="44">
        <f t="shared" si="6"/>
        <v>0</v>
      </c>
      <c r="I95" s="126"/>
      <c r="J95" s="95">
        <f t="shared" si="7"/>
        <v>0</v>
      </c>
      <c r="K95" s="24"/>
    </row>
    <row r="96" spans="1:11" s="79" customFormat="1" x14ac:dyDescent="0.25">
      <c r="A96" s="177"/>
      <c r="B96" s="170"/>
      <c r="C96" s="17" t="s">
        <v>54</v>
      </c>
      <c r="D96" s="173"/>
      <c r="E96" s="117"/>
      <c r="F96" s="125"/>
      <c r="G96" s="40">
        <f t="shared" si="5"/>
        <v>0</v>
      </c>
      <c r="H96" s="44">
        <f t="shared" si="6"/>
        <v>0</v>
      </c>
      <c r="I96" s="126"/>
      <c r="J96" s="95">
        <f t="shared" si="7"/>
        <v>0</v>
      </c>
      <c r="K96" s="24"/>
    </row>
    <row r="97" spans="1:11" s="79" customFormat="1" x14ac:dyDescent="0.25">
      <c r="A97" s="175" t="s">
        <v>46</v>
      </c>
      <c r="B97" s="168"/>
      <c r="C97" s="17" t="s">
        <v>54</v>
      </c>
      <c r="D97" s="171" t="s">
        <v>55</v>
      </c>
      <c r="E97" s="117"/>
      <c r="F97" s="125"/>
      <c r="G97" s="40">
        <f t="shared" si="5"/>
        <v>0</v>
      </c>
      <c r="H97" s="44">
        <f t="shared" si="6"/>
        <v>0</v>
      </c>
      <c r="I97" s="126"/>
      <c r="J97" s="95">
        <f t="shared" si="7"/>
        <v>0</v>
      </c>
      <c r="K97" s="24"/>
    </row>
    <row r="98" spans="1:11" s="79" customFormat="1" x14ac:dyDescent="0.25">
      <c r="A98" s="176"/>
      <c r="B98" s="169"/>
      <c r="C98" s="17" t="s">
        <v>54</v>
      </c>
      <c r="D98" s="172"/>
      <c r="E98" s="117"/>
      <c r="F98" s="125"/>
      <c r="G98" s="40">
        <f t="shared" si="5"/>
        <v>0</v>
      </c>
      <c r="H98" s="44">
        <f t="shared" si="6"/>
        <v>0</v>
      </c>
      <c r="I98" s="126"/>
      <c r="J98" s="95">
        <f t="shared" si="7"/>
        <v>0</v>
      </c>
      <c r="K98" s="24"/>
    </row>
    <row r="99" spans="1:11" s="79" customFormat="1" x14ac:dyDescent="0.25">
      <c r="A99" s="176"/>
      <c r="B99" s="169"/>
      <c r="C99" s="17" t="s">
        <v>54</v>
      </c>
      <c r="D99" s="172"/>
      <c r="E99" s="117"/>
      <c r="F99" s="125"/>
      <c r="G99" s="40">
        <f t="shared" ref="G99:G116" si="8">IFERROR(E99*F99,"")</f>
        <v>0</v>
      </c>
      <c r="H99" s="44">
        <f t="shared" si="6"/>
        <v>0</v>
      </c>
      <c r="I99" s="126"/>
      <c r="J99" s="95">
        <f t="shared" si="7"/>
        <v>0</v>
      </c>
      <c r="K99" s="24"/>
    </row>
    <row r="100" spans="1:11" s="79" customFormat="1" x14ac:dyDescent="0.25">
      <c r="A100" s="176"/>
      <c r="B100" s="169"/>
      <c r="C100" s="17" t="s">
        <v>54</v>
      </c>
      <c r="D100" s="172"/>
      <c r="E100" s="117"/>
      <c r="F100" s="125"/>
      <c r="G100" s="40">
        <f t="shared" si="8"/>
        <v>0</v>
      </c>
      <c r="H100" s="44">
        <f t="shared" si="6"/>
        <v>0</v>
      </c>
      <c r="I100" s="126"/>
      <c r="J100" s="95">
        <f t="shared" si="7"/>
        <v>0</v>
      </c>
      <c r="K100" s="24"/>
    </row>
    <row r="101" spans="1:11" s="79" customFormat="1" x14ac:dyDescent="0.25">
      <c r="A101" s="177"/>
      <c r="B101" s="170"/>
      <c r="C101" s="17" t="s">
        <v>54</v>
      </c>
      <c r="D101" s="173"/>
      <c r="E101" s="117"/>
      <c r="F101" s="125"/>
      <c r="G101" s="40">
        <f t="shared" si="8"/>
        <v>0</v>
      </c>
      <c r="H101" s="44">
        <f t="shared" si="6"/>
        <v>0</v>
      </c>
      <c r="I101" s="126"/>
      <c r="J101" s="95">
        <f t="shared" si="7"/>
        <v>0</v>
      </c>
      <c r="K101" s="24"/>
    </row>
    <row r="102" spans="1:11" s="79" customFormat="1" x14ac:dyDescent="0.25">
      <c r="A102" s="175" t="s">
        <v>47</v>
      </c>
      <c r="B102" s="168"/>
      <c r="C102" s="17" t="s">
        <v>54</v>
      </c>
      <c r="D102" s="171" t="s">
        <v>55</v>
      </c>
      <c r="E102" s="117"/>
      <c r="F102" s="125"/>
      <c r="G102" s="40">
        <f t="shared" si="8"/>
        <v>0</v>
      </c>
      <c r="H102" s="44">
        <f t="shared" si="6"/>
        <v>0</v>
      </c>
      <c r="I102" s="126"/>
      <c r="J102" s="95">
        <f t="shared" si="7"/>
        <v>0</v>
      </c>
      <c r="K102" s="24"/>
    </row>
    <row r="103" spans="1:11" s="79" customFormat="1" x14ac:dyDescent="0.25">
      <c r="A103" s="176"/>
      <c r="B103" s="169"/>
      <c r="C103" s="17" t="s">
        <v>54</v>
      </c>
      <c r="D103" s="172"/>
      <c r="E103" s="117"/>
      <c r="F103" s="125"/>
      <c r="G103" s="40">
        <f t="shared" si="8"/>
        <v>0</v>
      </c>
      <c r="H103" s="44">
        <f t="shared" si="6"/>
        <v>0</v>
      </c>
      <c r="I103" s="126"/>
      <c r="J103" s="95">
        <f t="shared" si="7"/>
        <v>0</v>
      </c>
      <c r="K103" s="24"/>
    </row>
    <row r="104" spans="1:11" s="79" customFormat="1" x14ac:dyDescent="0.25">
      <c r="A104" s="176"/>
      <c r="B104" s="169"/>
      <c r="C104" s="17" t="s">
        <v>54</v>
      </c>
      <c r="D104" s="172"/>
      <c r="E104" s="117"/>
      <c r="F104" s="125"/>
      <c r="G104" s="40">
        <f t="shared" si="8"/>
        <v>0</v>
      </c>
      <c r="H104" s="44">
        <f t="shared" si="6"/>
        <v>0</v>
      </c>
      <c r="I104" s="126"/>
      <c r="J104" s="95">
        <f t="shared" si="7"/>
        <v>0</v>
      </c>
      <c r="K104" s="24"/>
    </row>
    <row r="105" spans="1:11" s="79" customFormat="1" x14ac:dyDescent="0.25">
      <c r="A105" s="176"/>
      <c r="B105" s="169"/>
      <c r="C105" s="17" t="s">
        <v>54</v>
      </c>
      <c r="D105" s="172"/>
      <c r="E105" s="117"/>
      <c r="F105" s="125"/>
      <c r="G105" s="40">
        <f t="shared" si="8"/>
        <v>0</v>
      </c>
      <c r="H105" s="44">
        <f t="shared" si="6"/>
        <v>0</v>
      </c>
      <c r="I105" s="126"/>
      <c r="J105" s="95">
        <f t="shared" si="7"/>
        <v>0</v>
      </c>
      <c r="K105" s="24"/>
    </row>
    <row r="106" spans="1:11" s="79" customFormat="1" x14ac:dyDescent="0.25">
      <c r="A106" s="177"/>
      <c r="B106" s="170"/>
      <c r="C106" s="17" t="s">
        <v>54</v>
      </c>
      <c r="D106" s="173"/>
      <c r="E106" s="117"/>
      <c r="F106" s="125"/>
      <c r="G106" s="40">
        <f t="shared" si="8"/>
        <v>0</v>
      </c>
      <c r="H106" s="44">
        <f t="shared" si="6"/>
        <v>0</v>
      </c>
      <c r="I106" s="126"/>
      <c r="J106" s="95">
        <f t="shared" si="7"/>
        <v>0</v>
      </c>
      <c r="K106" s="24"/>
    </row>
    <row r="107" spans="1:11" s="79" customFormat="1" x14ac:dyDescent="0.25">
      <c r="A107" s="175" t="s">
        <v>48</v>
      </c>
      <c r="B107" s="168"/>
      <c r="C107" s="17" t="s">
        <v>54</v>
      </c>
      <c r="D107" s="171" t="s">
        <v>55</v>
      </c>
      <c r="E107" s="117"/>
      <c r="F107" s="125"/>
      <c r="G107" s="40">
        <f t="shared" si="8"/>
        <v>0</v>
      </c>
      <c r="H107" s="44">
        <f t="shared" si="6"/>
        <v>0</v>
      </c>
      <c r="I107" s="126"/>
      <c r="J107" s="95">
        <f t="shared" si="7"/>
        <v>0</v>
      </c>
      <c r="K107" s="24"/>
    </row>
    <row r="108" spans="1:11" s="79" customFormat="1" x14ac:dyDescent="0.25">
      <c r="A108" s="176"/>
      <c r="B108" s="169"/>
      <c r="C108" s="17" t="s">
        <v>54</v>
      </c>
      <c r="D108" s="172"/>
      <c r="E108" s="117"/>
      <c r="F108" s="125"/>
      <c r="G108" s="40">
        <f t="shared" si="8"/>
        <v>0</v>
      </c>
      <c r="H108" s="44">
        <f t="shared" si="6"/>
        <v>0</v>
      </c>
      <c r="I108" s="126"/>
      <c r="J108" s="95">
        <f t="shared" si="7"/>
        <v>0</v>
      </c>
      <c r="K108" s="24"/>
    </row>
    <row r="109" spans="1:11" s="79" customFormat="1" x14ac:dyDescent="0.25">
      <c r="A109" s="176"/>
      <c r="B109" s="169"/>
      <c r="C109" s="17" t="s">
        <v>54</v>
      </c>
      <c r="D109" s="172"/>
      <c r="E109" s="117"/>
      <c r="F109" s="125"/>
      <c r="G109" s="40">
        <f t="shared" si="8"/>
        <v>0</v>
      </c>
      <c r="H109" s="44">
        <f t="shared" si="6"/>
        <v>0</v>
      </c>
      <c r="I109" s="126"/>
      <c r="J109" s="95">
        <f t="shared" si="7"/>
        <v>0</v>
      </c>
      <c r="K109" s="24"/>
    </row>
    <row r="110" spans="1:11" s="79" customFormat="1" x14ac:dyDescent="0.25">
      <c r="A110" s="176"/>
      <c r="B110" s="169"/>
      <c r="C110" s="17" t="s">
        <v>54</v>
      </c>
      <c r="D110" s="172"/>
      <c r="E110" s="117"/>
      <c r="F110" s="125"/>
      <c r="G110" s="40">
        <f t="shared" si="8"/>
        <v>0</v>
      </c>
      <c r="H110" s="44">
        <f t="shared" si="6"/>
        <v>0</v>
      </c>
      <c r="I110" s="126"/>
      <c r="J110" s="95">
        <f t="shared" si="7"/>
        <v>0</v>
      </c>
      <c r="K110" s="24"/>
    </row>
    <row r="111" spans="1:11" s="79" customFormat="1" x14ac:dyDescent="0.25">
      <c r="A111" s="177"/>
      <c r="B111" s="170"/>
      <c r="C111" s="17" t="s">
        <v>54</v>
      </c>
      <c r="D111" s="173"/>
      <c r="E111" s="117"/>
      <c r="F111" s="125"/>
      <c r="G111" s="40">
        <f t="shared" si="8"/>
        <v>0</v>
      </c>
      <c r="H111" s="44">
        <f t="shared" si="6"/>
        <v>0</v>
      </c>
      <c r="I111" s="126"/>
      <c r="J111" s="95">
        <f t="shared" si="7"/>
        <v>0</v>
      </c>
      <c r="K111" s="24"/>
    </row>
    <row r="112" spans="1:11" s="79" customFormat="1" ht="15" customHeight="1" x14ac:dyDescent="0.25">
      <c r="A112" s="175" t="s">
        <v>49</v>
      </c>
      <c r="B112" s="168"/>
      <c r="C112" s="17" t="s">
        <v>54</v>
      </c>
      <c r="D112" s="171" t="s">
        <v>55</v>
      </c>
      <c r="E112" s="117"/>
      <c r="F112" s="125"/>
      <c r="G112" s="40">
        <f t="shared" si="8"/>
        <v>0</v>
      </c>
      <c r="H112" s="44">
        <f t="shared" si="6"/>
        <v>0</v>
      </c>
      <c r="I112" s="126"/>
      <c r="J112" s="95">
        <f t="shared" si="7"/>
        <v>0</v>
      </c>
      <c r="K112" s="24"/>
    </row>
    <row r="113" spans="1:13" x14ac:dyDescent="0.25">
      <c r="A113" s="176"/>
      <c r="B113" s="169"/>
      <c r="C113" s="17" t="s">
        <v>54</v>
      </c>
      <c r="D113" s="172"/>
      <c r="E113" s="117"/>
      <c r="F113" s="125"/>
      <c r="G113" s="40">
        <f t="shared" si="8"/>
        <v>0</v>
      </c>
      <c r="H113" s="44">
        <f t="shared" si="6"/>
        <v>0</v>
      </c>
      <c r="I113" s="126"/>
      <c r="J113" s="95">
        <f t="shared" si="7"/>
        <v>0</v>
      </c>
      <c r="K113" s="24"/>
    </row>
    <row r="114" spans="1:13" x14ac:dyDescent="0.25">
      <c r="A114" s="176"/>
      <c r="B114" s="169"/>
      <c r="C114" s="17" t="s">
        <v>54</v>
      </c>
      <c r="D114" s="172"/>
      <c r="E114" s="117"/>
      <c r="F114" s="125"/>
      <c r="G114" s="40">
        <f t="shared" si="8"/>
        <v>0</v>
      </c>
      <c r="H114" s="44">
        <f t="shared" si="6"/>
        <v>0</v>
      </c>
      <c r="I114" s="126"/>
      <c r="J114" s="95">
        <f t="shared" si="7"/>
        <v>0</v>
      </c>
      <c r="K114" s="24"/>
    </row>
    <row r="115" spans="1:13" x14ac:dyDescent="0.25">
      <c r="A115" s="176"/>
      <c r="B115" s="169"/>
      <c r="C115" s="17" t="s">
        <v>54</v>
      </c>
      <c r="D115" s="172"/>
      <c r="E115" s="117"/>
      <c r="F115" s="125"/>
      <c r="G115" s="40">
        <f t="shared" si="8"/>
        <v>0</v>
      </c>
      <c r="H115" s="44">
        <f t="shared" si="6"/>
        <v>0</v>
      </c>
      <c r="I115" s="126"/>
      <c r="J115" s="95">
        <f t="shared" si="7"/>
        <v>0</v>
      </c>
      <c r="K115" s="24"/>
    </row>
    <row r="116" spans="1:13" x14ac:dyDescent="0.25">
      <c r="A116" s="177"/>
      <c r="B116" s="170"/>
      <c r="C116" s="17" t="s">
        <v>54</v>
      </c>
      <c r="D116" s="173"/>
      <c r="E116" s="117"/>
      <c r="F116" s="125"/>
      <c r="G116" s="40">
        <f t="shared" si="8"/>
        <v>0</v>
      </c>
      <c r="H116" s="44">
        <f t="shared" si="6"/>
        <v>0</v>
      </c>
      <c r="I116" s="126"/>
      <c r="J116" s="95">
        <f t="shared" si="7"/>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27"/>
      <c r="K117" s="78"/>
      <c r="M117" s="79" t="s">
        <v>159</v>
      </c>
    </row>
    <row r="118" spans="1:13" x14ac:dyDescent="0.25">
      <c r="A118" s="180" t="s">
        <v>92</v>
      </c>
      <c r="B118" s="183" t="s">
        <v>61</v>
      </c>
      <c r="C118" s="25" t="s">
        <v>62</v>
      </c>
      <c r="D118" s="26"/>
      <c r="E118" s="27"/>
      <c r="F118" s="27"/>
      <c r="G118" s="45">
        <f>SUM(G119:G124)</f>
        <v>0</v>
      </c>
      <c r="H118" s="116">
        <f>SUM(H119:H124)</f>
        <v>0</v>
      </c>
      <c r="I118" s="126"/>
      <c r="K118" s="78"/>
      <c r="M118" s="79" t="s">
        <v>151</v>
      </c>
    </row>
    <row r="119" spans="1:13" x14ac:dyDescent="0.25">
      <c r="A119" s="181"/>
      <c r="B119" s="184"/>
      <c r="C119" s="28" t="s">
        <v>63</v>
      </c>
      <c r="D119" s="29"/>
      <c r="E119" s="30"/>
      <c r="F119" s="30"/>
      <c r="G119" s="46">
        <f t="shared" ref="G119:G124" si="9">ROUND(E119*F119,2)</f>
        <v>0</v>
      </c>
      <c r="H119" s="118">
        <f t="shared" ref="H119:H124" si="10">ROUND(G119*$D$7,2)</f>
        <v>0</v>
      </c>
      <c r="I119" s="126"/>
      <c r="K119" s="78"/>
    </row>
    <row r="120" spans="1:13" x14ac:dyDescent="0.25">
      <c r="A120" s="181"/>
      <c r="B120" s="184"/>
      <c r="C120" s="28" t="s">
        <v>64</v>
      </c>
      <c r="D120" s="29"/>
      <c r="E120" s="30"/>
      <c r="F120" s="30"/>
      <c r="G120" s="46">
        <f t="shared" si="9"/>
        <v>0</v>
      </c>
      <c r="H120" s="118">
        <f t="shared" si="10"/>
        <v>0</v>
      </c>
      <c r="I120" s="126"/>
      <c r="K120" s="78"/>
    </row>
    <row r="121" spans="1:13" x14ac:dyDescent="0.25">
      <c r="A121" s="181"/>
      <c r="B121" s="184"/>
      <c r="C121" s="28" t="s">
        <v>65</v>
      </c>
      <c r="D121" s="29"/>
      <c r="E121" s="30"/>
      <c r="F121" s="30"/>
      <c r="G121" s="46">
        <f t="shared" si="9"/>
        <v>0</v>
      </c>
      <c r="H121" s="118">
        <f t="shared" si="10"/>
        <v>0</v>
      </c>
      <c r="I121" s="126"/>
      <c r="K121" s="78"/>
    </row>
    <row r="122" spans="1:13" x14ac:dyDescent="0.25">
      <c r="A122" s="181"/>
      <c r="B122" s="184"/>
      <c r="C122" s="28" t="s">
        <v>66</v>
      </c>
      <c r="D122" s="29"/>
      <c r="E122" s="30"/>
      <c r="F122" s="30"/>
      <c r="G122" s="46">
        <f t="shared" si="9"/>
        <v>0</v>
      </c>
      <c r="H122" s="118">
        <f t="shared" si="10"/>
        <v>0</v>
      </c>
      <c r="I122" s="126"/>
      <c r="K122" s="78"/>
    </row>
    <row r="123" spans="1:13" x14ac:dyDescent="0.25">
      <c r="A123" s="181"/>
      <c r="B123" s="184"/>
      <c r="C123" s="31" t="s">
        <v>67</v>
      </c>
      <c r="D123" s="29"/>
      <c r="E123" s="30"/>
      <c r="F123" s="30"/>
      <c r="G123" s="46">
        <f t="shared" si="9"/>
        <v>0</v>
      </c>
      <c r="H123" s="118">
        <f t="shared" si="10"/>
        <v>0</v>
      </c>
      <c r="I123" s="126"/>
      <c r="K123" s="78"/>
    </row>
    <row r="124" spans="1:13" x14ac:dyDescent="0.25">
      <c r="A124" s="182"/>
      <c r="B124" s="185"/>
      <c r="C124" s="31" t="s">
        <v>67</v>
      </c>
      <c r="D124" s="29"/>
      <c r="E124" s="30"/>
      <c r="F124" s="30"/>
      <c r="G124" s="46">
        <f t="shared" si="9"/>
        <v>0</v>
      </c>
      <c r="H124" s="118">
        <f t="shared" si="10"/>
        <v>0</v>
      </c>
      <c r="I124" s="126"/>
      <c r="K124" s="78"/>
    </row>
    <row r="125" spans="1:13" x14ac:dyDescent="0.25">
      <c r="A125" s="180" t="s">
        <v>93</v>
      </c>
      <c r="B125" s="183" t="s">
        <v>61</v>
      </c>
      <c r="C125" s="25" t="s">
        <v>62</v>
      </c>
      <c r="D125" s="26"/>
      <c r="E125" s="27"/>
      <c r="F125" s="27"/>
      <c r="G125" s="45">
        <f>SUM(G126:G131)</f>
        <v>0</v>
      </c>
      <c r="H125" s="116">
        <f>SUM(H126:H131)</f>
        <v>0</v>
      </c>
      <c r="I125" s="126"/>
      <c r="K125" s="78"/>
    </row>
    <row r="126" spans="1:13" x14ac:dyDescent="0.25">
      <c r="A126" s="181"/>
      <c r="B126" s="184"/>
      <c r="C126" s="28" t="s">
        <v>63</v>
      </c>
      <c r="D126" s="29" t="s">
        <v>151</v>
      </c>
      <c r="E126" s="30"/>
      <c r="F126" s="30"/>
      <c r="G126" s="46">
        <f t="shared" ref="G126:G131" si="11">ROUND(E126*F126,2)</f>
        <v>0</v>
      </c>
      <c r="H126" s="118">
        <f t="shared" ref="H126:H131" si="12">ROUND(G126*$D$7,2)</f>
        <v>0</v>
      </c>
      <c r="I126" s="126"/>
      <c r="K126" s="78"/>
    </row>
    <row r="127" spans="1:13" x14ac:dyDescent="0.25">
      <c r="A127" s="181"/>
      <c r="B127" s="184"/>
      <c r="C127" s="28" t="s">
        <v>64</v>
      </c>
      <c r="D127" s="29" t="s">
        <v>151</v>
      </c>
      <c r="E127" s="30"/>
      <c r="F127" s="30"/>
      <c r="G127" s="46">
        <f t="shared" si="11"/>
        <v>0</v>
      </c>
      <c r="H127" s="118">
        <f t="shared" si="12"/>
        <v>0</v>
      </c>
      <c r="I127" s="126"/>
      <c r="K127" s="78"/>
    </row>
    <row r="128" spans="1:13" x14ac:dyDescent="0.25">
      <c r="A128" s="181"/>
      <c r="B128" s="184"/>
      <c r="C128" s="28" t="s">
        <v>65</v>
      </c>
      <c r="D128" s="29" t="s">
        <v>151</v>
      </c>
      <c r="E128" s="30"/>
      <c r="F128" s="30"/>
      <c r="G128" s="46">
        <f t="shared" si="11"/>
        <v>0</v>
      </c>
      <c r="H128" s="118">
        <f t="shared" si="12"/>
        <v>0</v>
      </c>
      <c r="I128" s="126"/>
      <c r="K128" s="78"/>
    </row>
    <row r="129" spans="1:11" s="79" customFormat="1" x14ac:dyDescent="0.25">
      <c r="A129" s="181"/>
      <c r="B129" s="184"/>
      <c r="C129" s="28" t="s">
        <v>66</v>
      </c>
      <c r="D129" s="29" t="s">
        <v>151</v>
      </c>
      <c r="E129" s="30"/>
      <c r="F129" s="30"/>
      <c r="G129" s="46">
        <f t="shared" si="11"/>
        <v>0</v>
      </c>
      <c r="H129" s="118">
        <f t="shared" si="12"/>
        <v>0</v>
      </c>
      <c r="I129" s="126"/>
      <c r="K129" s="78"/>
    </row>
    <row r="130" spans="1:11" s="79" customFormat="1" x14ac:dyDescent="0.25">
      <c r="A130" s="181"/>
      <c r="B130" s="184"/>
      <c r="C130" s="31" t="s">
        <v>67</v>
      </c>
      <c r="D130" s="29" t="s">
        <v>151</v>
      </c>
      <c r="E130" s="30"/>
      <c r="F130" s="30"/>
      <c r="G130" s="46">
        <f t="shared" si="11"/>
        <v>0</v>
      </c>
      <c r="H130" s="118">
        <f t="shared" si="12"/>
        <v>0</v>
      </c>
      <c r="I130" s="126"/>
      <c r="K130" s="78"/>
    </row>
    <row r="131" spans="1:11" s="79" customFormat="1" x14ac:dyDescent="0.25">
      <c r="A131" s="182"/>
      <c r="B131" s="185"/>
      <c r="C131" s="31" t="s">
        <v>67</v>
      </c>
      <c r="D131" s="29" t="s">
        <v>151</v>
      </c>
      <c r="E131" s="30"/>
      <c r="F131" s="30"/>
      <c r="G131" s="46">
        <f t="shared" si="11"/>
        <v>0</v>
      </c>
      <c r="H131" s="118">
        <f t="shared" si="12"/>
        <v>0</v>
      </c>
      <c r="I131" s="126"/>
      <c r="K131" s="78"/>
    </row>
    <row r="132" spans="1:11" s="79" customFormat="1" x14ac:dyDescent="0.25">
      <c r="A132" s="180" t="s">
        <v>94</v>
      </c>
      <c r="B132" s="183" t="s">
        <v>61</v>
      </c>
      <c r="C132" s="25" t="s">
        <v>62</v>
      </c>
      <c r="D132" s="26"/>
      <c r="E132" s="27"/>
      <c r="F132" s="27"/>
      <c r="G132" s="45">
        <f>SUM(G133:G138)</f>
        <v>0</v>
      </c>
      <c r="H132" s="116">
        <f>SUM(H133:H138)</f>
        <v>0</v>
      </c>
      <c r="I132" s="126"/>
      <c r="K132" s="78"/>
    </row>
    <row r="133" spans="1:11" s="79" customFormat="1" x14ac:dyDescent="0.25">
      <c r="A133" s="181"/>
      <c r="B133" s="184"/>
      <c r="C133" s="28" t="s">
        <v>63</v>
      </c>
      <c r="D133" s="29" t="s">
        <v>151</v>
      </c>
      <c r="E133" s="30"/>
      <c r="F133" s="30"/>
      <c r="G133" s="46">
        <f t="shared" ref="G133:G138" si="13">ROUND(E133*F133,2)</f>
        <v>0</v>
      </c>
      <c r="H133" s="118">
        <f t="shared" ref="H133:H138" si="14">ROUND(G133*$D$7,2)</f>
        <v>0</v>
      </c>
      <c r="I133" s="126"/>
      <c r="K133" s="78"/>
    </row>
    <row r="134" spans="1:11" s="79" customFormat="1" x14ac:dyDescent="0.25">
      <c r="A134" s="181"/>
      <c r="B134" s="184"/>
      <c r="C134" s="28" t="s">
        <v>64</v>
      </c>
      <c r="D134" s="29" t="s">
        <v>151</v>
      </c>
      <c r="E134" s="30"/>
      <c r="F134" s="30"/>
      <c r="G134" s="46">
        <f t="shared" si="13"/>
        <v>0</v>
      </c>
      <c r="H134" s="118">
        <f t="shared" si="14"/>
        <v>0</v>
      </c>
      <c r="I134" s="126"/>
      <c r="K134" s="78"/>
    </row>
    <row r="135" spans="1:11" s="79" customFormat="1" x14ac:dyDescent="0.25">
      <c r="A135" s="181"/>
      <c r="B135" s="184"/>
      <c r="C135" s="28" t="s">
        <v>65</v>
      </c>
      <c r="D135" s="29" t="s">
        <v>151</v>
      </c>
      <c r="E135" s="30"/>
      <c r="F135" s="30"/>
      <c r="G135" s="46">
        <f t="shared" si="13"/>
        <v>0</v>
      </c>
      <c r="H135" s="118">
        <f t="shared" si="14"/>
        <v>0</v>
      </c>
      <c r="I135" s="126"/>
      <c r="K135" s="78"/>
    </row>
    <row r="136" spans="1:11" s="79" customFormat="1" x14ac:dyDescent="0.25">
      <c r="A136" s="181"/>
      <c r="B136" s="184"/>
      <c r="C136" s="28" t="s">
        <v>66</v>
      </c>
      <c r="D136" s="29" t="s">
        <v>151</v>
      </c>
      <c r="E136" s="30"/>
      <c r="F136" s="30"/>
      <c r="G136" s="46">
        <f t="shared" si="13"/>
        <v>0</v>
      </c>
      <c r="H136" s="118">
        <f t="shared" si="14"/>
        <v>0</v>
      </c>
      <c r="I136" s="126"/>
      <c r="K136" s="78"/>
    </row>
    <row r="137" spans="1:11" s="79" customFormat="1" x14ac:dyDescent="0.25">
      <c r="A137" s="181"/>
      <c r="B137" s="184"/>
      <c r="C137" s="31" t="s">
        <v>67</v>
      </c>
      <c r="D137" s="29" t="s">
        <v>151</v>
      </c>
      <c r="E137" s="30"/>
      <c r="F137" s="30"/>
      <c r="G137" s="46">
        <f t="shared" si="13"/>
        <v>0</v>
      </c>
      <c r="H137" s="118">
        <f t="shared" si="14"/>
        <v>0</v>
      </c>
      <c r="I137" s="126"/>
      <c r="K137" s="78"/>
    </row>
    <row r="138" spans="1:11" s="79" customFormat="1" x14ac:dyDescent="0.25">
      <c r="A138" s="182"/>
      <c r="B138" s="185"/>
      <c r="C138" s="31" t="s">
        <v>67</v>
      </c>
      <c r="D138" s="29" t="s">
        <v>151</v>
      </c>
      <c r="E138" s="30"/>
      <c r="F138" s="30"/>
      <c r="G138" s="46">
        <f t="shared" si="13"/>
        <v>0</v>
      </c>
      <c r="H138" s="118">
        <f t="shared" si="14"/>
        <v>0</v>
      </c>
      <c r="I138" s="126"/>
      <c r="K138" s="78"/>
    </row>
    <row r="139" spans="1:11" s="79" customFormat="1" x14ac:dyDescent="0.25">
      <c r="A139" s="180" t="s">
        <v>95</v>
      </c>
      <c r="B139" s="183" t="s">
        <v>61</v>
      </c>
      <c r="C139" s="25" t="s">
        <v>62</v>
      </c>
      <c r="D139" s="26"/>
      <c r="E139" s="27"/>
      <c r="F139" s="27"/>
      <c r="G139" s="45">
        <f>SUM(G140:G145)</f>
        <v>0</v>
      </c>
      <c r="H139" s="116">
        <f>SUM(H140:H145)</f>
        <v>0</v>
      </c>
      <c r="I139" s="126"/>
      <c r="K139" s="78"/>
    </row>
    <row r="140" spans="1:11" s="79" customFormat="1" x14ac:dyDescent="0.25">
      <c r="A140" s="181"/>
      <c r="B140" s="184"/>
      <c r="C140" s="28" t="s">
        <v>63</v>
      </c>
      <c r="D140" s="29" t="s">
        <v>151</v>
      </c>
      <c r="E140" s="30"/>
      <c r="F140" s="30"/>
      <c r="G140" s="46">
        <f t="shared" ref="G140:G145" si="15">ROUND(E140*F140,2)</f>
        <v>0</v>
      </c>
      <c r="H140" s="118">
        <f t="shared" ref="H140:H145" si="16">ROUND(G140*$D$7,2)</f>
        <v>0</v>
      </c>
      <c r="I140" s="126"/>
      <c r="K140" s="78"/>
    </row>
    <row r="141" spans="1:11" s="79" customFormat="1" x14ac:dyDescent="0.25">
      <c r="A141" s="181"/>
      <c r="B141" s="184"/>
      <c r="C141" s="28" t="s">
        <v>64</v>
      </c>
      <c r="D141" s="29" t="s">
        <v>151</v>
      </c>
      <c r="E141" s="30"/>
      <c r="F141" s="30"/>
      <c r="G141" s="46">
        <f t="shared" si="15"/>
        <v>0</v>
      </c>
      <c r="H141" s="118">
        <f t="shared" si="16"/>
        <v>0</v>
      </c>
      <c r="I141" s="126"/>
      <c r="K141" s="78"/>
    </row>
    <row r="142" spans="1:11" s="79" customFormat="1" x14ac:dyDescent="0.25">
      <c r="A142" s="181"/>
      <c r="B142" s="184"/>
      <c r="C142" s="28" t="s">
        <v>65</v>
      </c>
      <c r="D142" s="29" t="s">
        <v>151</v>
      </c>
      <c r="E142" s="30"/>
      <c r="F142" s="30"/>
      <c r="G142" s="46">
        <f t="shared" si="15"/>
        <v>0</v>
      </c>
      <c r="H142" s="118">
        <f t="shared" si="16"/>
        <v>0</v>
      </c>
      <c r="I142" s="126"/>
      <c r="K142" s="78"/>
    </row>
    <row r="143" spans="1:11" s="79" customFormat="1" x14ac:dyDescent="0.25">
      <c r="A143" s="181"/>
      <c r="B143" s="184"/>
      <c r="C143" s="28" t="s">
        <v>66</v>
      </c>
      <c r="D143" s="29" t="s">
        <v>151</v>
      </c>
      <c r="E143" s="30"/>
      <c r="F143" s="30"/>
      <c r="G143" s="46">
        <f t="shared" si="15"/>
        <v>0</v>
      </c>
      <c r="H143" s="118">
        <f t="shared" si="16"/>
        <v>0</v>
      </c>
      <c r="I143" s="126"/>
      <c r="K143" s="78"/>
    </row>
    <row r="144" spans="1:11" s="79" customFormat="1" x14ac:dyDescent="0.25">
      <c r="A144" s="181"/>
      <c r="B144" s="184"/>
      <c r="C144" s="31" t="s">
        <v>67</v>
      </c>
      <c r="D144" s="29" t="s">
        <v>151</v>
      </c>
      <c r="E144" s="30"/>
      <c r="F144" s="30"/>
      <c r="G144" s="46">
        <f t="shared" si="15"/>
        <v>0</v>
      </c>
      <c r="H144" s="118">
        <f t="shared" si="16"/>
        <v>0</v>
      </c>
      <c r="I144" s="126"/>
      <c r="K144" s="78"/>
    </row>
    <row r="145" spans="1:11" s="79" customFormat="1" x14ac:dyDescent="0.25">
      <c r="A145" s="182"/>
      <c r="B145" s="185"/>
      <c r="C145" s="31" t="s">
        <v>67</v>
      </c>
      <c r="D145" s="29" t="s">
        <v>151</v>
      </c>
      <c r="E145" s="30"/>
      <c r="F145" s="30"/>
      <c r="G145" s="46">
        <f t="shared" si="15"/>
        <v>0</v>
      </c>
      <c r="H145" s="118">
        <f t="shared" si="16"/>
        <v>0</v>
      </c>
      <c r="I145" s="126"/>
      <c r="K145" s="78"/>
    </row>
    <row r="146" spans="1:11" s="79" customFormat="1" x14ac:dyDescent="0.25">
      <c r="A146" s="180" t="s">
        <v>96</v>
      </c>
      <c r="B146" s="183" t="s">
        <v>61</v>
      </c>
      <c r="C146" s="25" t="s">
        <v>62</v>
      </c>
      <c r="D146" s="26"/>
      <c r="E146" s="27"/>
      <c r="F146" s="27"/>
      <c r="G146" s="45">
        <f>SUM(G147:G152)</f>
        <v>0</v>
      </c>
      <c r="H146" s="116">
        <f>SUM(H147:H152)</f>
        <v>0</v>
      </c>
      <c r="I146" s="126"/>
      <c r="K146" s="78"/>
    </row>
    <row r="147" spans="1:11" s="79" customFormat="1" x14ac:dyDescent="0.25">
      <c r="A147" s="181"/>
      <c r="B147" s="184"/>
      <c r="C147" s="28" t="s">
        <v>63</v>
      </c>
      <c r="D147" s="29" t="s">
        <v>151</v>
      </c>
      <c r="E147" s="30"/>
      <c r="F147" s="30"/>
      <c r="G147" s="46">
        <f t="shared" ref="G147:G152" si="17">ROUND(E147*F147,2)</f>
        <v>0</v>
      </c>
      <c r="H147" s="118">
        <f t="shared" ref="H147:H152" si="18">ROUND(G147*$D$7,2)</f>
        <v>0</v>
      </c>
      <c r="I147" s="126"/>
      <c r="K147" s="78"/>
    </row>
    <row r="148" spans="1:11" s="79" customFormat="1" x14ac:dyDescent="0.25">
      <c r="A148" s="181"/>
      <c r="B148" s="184"/>
      <c r="C148" s="28" t="s">
        <v>64</v>
      </c>
      <c r="D148" s="29" t="s">
        <v>151</v>
      </c>
      <c r="E148" s="30"/>
      <c r="F148" s="30"/>
      <c r="G148" s="46">
        <f t="shared" si="17"/>
        <v>0</v>
      </c>
      <c r="H148" s="118">
        <f t="shared" si="18"/>
        <v>0</v>
      </c>
      <c r="I148" s="126"/>
      <c r="K148" s="78"/>
    </row>
    <row r="149" spans="1:11" s="79" customFormat="1" x14ac:dyDescent="0.25">
      <c r="A149" s="181"/>
      <c r="B149" s="184"/>
      <c r="C149" s="28" t="s">
        <v>65</v>
      </c>
      <c r="D149" s="29" t="s">
        <v>151</v>
      </c>
      <c r="E149" s="30"/>
      <c r="F149" s="30"/>
      <c r="G149" s="46">
        <f t="shared" si="17"/>
        <v>0</v>
      </c>
      <c r="H149" s="118">
        <f t="shared" si="18"/>
        <v>0</v>
      </c>
      <c r="I149" s="126"/>
      <c r="K149" s="78"/>
    </row>
    <row r="150" spans="1:11" s="79" customFormat="1" x14ac:dyDescent="0.25">
      <c r="A150" s="181"/>
      <c r="B150" s="184"/>
      <c r="C150" s="28" t="s">
        <v>66</v>
      </c>
      <c r="D150" s="29" t="s">
        <v>151</v>
      </c>
      <c r="E150" s="30"/>
      <c r="F150" s="30"/>
      <c r="G150" s="46">
        <f t="shared" si="17"/>
        <v>0</v>
      </c>
      <c r="H150" s="118">
        <f t="shared" si="18"/>
        <v>0</v>
      </c>
      <c r="I150" s="126"/>
      <c r="K150" s="78"/>
    </row>
    <row r="151" spans="1:11" s="79" customFormat="1" x14ac:dyDescent="0.25">
      <c r="A151" s="181"/>
      <c r="B151" s="184"/>
      <c r="C151" s="31" t="s">
        <v>67</v>
      </c>
      <c r="D151" s="29" t="s">
        <v>151</v>
      </c>
      <c r="E151" s="30"/>
      <c r="F151" s="30"/>
      <c r="G151" s="46">
        <f t="shared" si="17"/>
        <v>0</v>
      </c>
      <c r="H151" s="118">
        <f t="shared" si="18"/>
        <v>0</v>
      </c>
      <c r="I151" s="126"/>
      <c r="K151" s="78"/>
    </row>
    <row r="152" spans="1:11" s="79" customFormat="1" x14ac:dyDescent="0.25">
      <c r="A152" s="182"/>
      <c r="B152" s="185"/>
      <c r="C152" s="31" t="s">
        <v>67</v>
      </c>
      <c r="D152" s="29" t="s">
        <v>151</v>
      </c>
      <c r="E152" s="30"/>
      <c r="F152" s="30"/>
      <c r="G152" s="46">
        <f t="shared" si="17"/>
        <v>0</v>
      </c>
      <c r="H152" s="118">
        <f t="shared" si="18"/>
        <v>0</v>
      </c>
      <c r="I152" s="126"/>
      <c r="K152" s="78"/>
    </row>
    <row r="153" spans="1:11" s="79" customFormat="1" x14ac:dyDescent="0.25">
      <c r="A153" s="180" t="s">
        <v>97</v>
      </c>
      <c r="B153" s="183" t="s">
        <v>61</v>
      </c>
      <c r="C153" s="25" t="s">
        <v>62</v>
      </c>
      <c r="D153" s="26"/>
      <c r="E153" s="27"/>
      <c r="F153" s="27"/>
      <c r="G153" s="45">
        <f>SUM(G154:G159)</f>
        <v>0</v>
      </c>
      <c r="H153" s="116">
        <f>SUM(H154:H159)</f>
        <v>0</v>
      </c>
      <c r="I153" s="126"/>
      <c r="K153" s="78"/>
    </row>
    <row r="154" spans="1:11" s="79" customFormat="1" x14ac:dyDescent="0.25">
      <c r="A154" s="181"/>
      <c r="B154" s="184"/>
      <c r="C154" s="28" t="s">
        <v>63</v>
      </c>
      <c r="D154" s="29" t="s">
        <v>151</v>
      </c>
      <c r="E154" s="30"/>
      <c r="F154" s="30"/>
      <c r="G154" s="46">
        <f t="shared" ref="G154:G159" si="19">ROUND(E154*F154,2)</f>
        <v>0</v>
      </c>
      <c r="H154" s="118">
        <f t="shared" ref="H154:H159" si="20">ROUND(G154*$D$7,2)</f>
        <v>0</v>
      </c>
      <c r="I154" s="126"/>
      <c r="K154" s="78"/>
    </row>
    <row r="155" spans="1:11" s="79" customFormat="1" x14ac:dyDescent="0.25">
      <c r="A155" s="181"/>
      <c r="B155" s="184"/>
      <c r="C155" s="28" t="s">
        <v>64</v>
      </c>
      <c r="D155" s="29" t="s">
        <v>151</v>
      </c>
      <c r="E155" s="30"/>
      <c r="F155" s="30"/>
      <c r="G155" s="46">
        <f t="shared" si="19"/>
        <v>0</v>
      </c>
      <c r="H155" s="118">
        <f t="shared" si="20"/>
        <v>0</v>
      </c>
      <c r="I155" s="126"/>
      <c r="K155" s="78"/>
    </row>
    <row r="156" spans="1:11" s="79" customFormat="1" x14ac:dyDescent="0.25">
      <c r="A156" s="181"/>
      <c r="B156" s="184"/>
      <c r="C156" s="28" t="s">
        <v>65</v>
      </c>
      <c r="D156" s="29" t="s">
        <v>151</v>
      </c>
      <c r="E156" s="30"/>
      <c r="F156" s="30"/>
      <c r="G156" s="46">
        <f t="shared" si="19"/>
        <v>0</v>
      </c>
      <c r="H156" s="118">
        <f t="shared" si="20"/>
        <v>0</v>
      </c>
      <c r="I156" s="126"/>
      <c r="K156" s="78"/>
    </row>
    <row r="157" spans="1:11" s="79" customFormat="1" x14ac:dyDescent="0.25">
      <c r="A157" s="181"/>
      <c r="B157" s="184"/>
      <c r="C157" s="28" t="s">
        <v>66</v>
      </c>
      <c r="D157" s="29" t="s">
        <v>151</v>
      </c>
      <c r="E157" s="30"/>
      <c r="F157" s="30"/>
      <c r="G157" s="46">
        <f t="shared" si="19"/>
        <v>0</v>
      </c>
      <c r="H157" s="118">
        <f t="shared" si="20"/>
        <v>0</v>
      </c>
      <c r="I157" s="126"/>
      <c r="K157" s="78"/>
    </row>
    <row r="158" spans="1:11" s="79" customFormat="1" x14ac:dyDescent="0.25">
      <c r="A158" s="181"/>
      <c r="B158" s="184"/>
      <c r="C158" s="31" t="s">
        <v>67</v>
      </c>
      <c r="D158" s="29" t="s">
        <v>151</v>
      </c>
      <c r="E158" s="30"/>
      <c r="F158" s="30"/>
      <c r="G158" s="46">
        <f t="shared" si="19"/>
        <v>0</v>
      </c>
      <c r="H158" s="118">
        <f t="shared" si="20"/>
        <v>0</v>
      </c>
      <c r="I158" s="126"/>
      <c r="K158" s="78"/>
    </row>
    <row r="159" spans="1:11" s="79" customFormat="1" x14ac:dyDescent="0.25">
      <c r="A159" s="182"/>
      <c r="B159" s="185"/>
      <c r="C159" s="31" t="s">
        <v>67</v>
      </c>
      <c r="D159" s="29" t="s">
        <v>151</v>
      </c>
      <c r="E159" s="30"/>
      <c r="F159" s="30"/>
      <c r="G159" s="46">
        <f t="shared" si="19"/>
        <v>0</v>
      </c>
      <c r="H159" s="118">
        <f t="shared" si="20"/>
        <v>0</v>
      </c>
      <c r="I159" s="126"/>
      <c r="K159" s="78"/>
    </row>
    <row r="160" spans="1:11" s="79" customFormat="1" x14ac:dyDescent="0.25">
      <c r="A160" s="180" t="s">
        <v>98</v>
      </c>
      <c r="B160" s="183" t="s">
        <v>61</v>
      </c>
      <c r="C160" s="25" t="s">
        <v>62</v>
      </c>
      <c r="D160" s="26"/>
      <c r="E160" s="27"/>
      <c r="F160" s="27"/>
      <c r="G160" s="45">
        <f>SUM(G161:G166)</f>
        <v>0</v>
      </c>
      <c r="H160" s="116">
        <f>SUM(H161:H166)</f>
        <v>0</v>
      </c>
      <c r="I160" s="126"/>
      <c r="K160" s="78"/>
    </row>
    <row r="161" spans="1:11" s="79" customFormat="1" x14ac:dyDescent="0.25">
      <c r="A161" s="181"/>
      <c r="B161" s="184"/>
      <c r="C161" s="28" t="s">
        <v>63</v>
      </c>
      <c r="D161" s="29" t="s">
        <v>151</v>
      </c>
      <c r="E161" s="30"/>
      <c r="F161" s="30"/>
      <c r="G161" s="46">
        <f t="shared" ref="G161:G166" si="21">ROUND(E161*F161,2)</f>
        <v>0</v>
      </c>
      <c r="H161" s="118">
        <f t="shared" ref="H161:H166" si="22">ROUND(G161*$D$7,2)</f>
        <v>0</v>
      </c>
      <c r="I161" s="126"/>
      <c r="K161" s="78"/>
    </row>
    <row r="162" spans="1:11" s="79" customFormat="1" x14ac:dyDescent="0.25">
      <c r="A162" s="181"/>
      <c r="B162" s="184"/>
      <c r="C162" s="28" t="s">
        <v>64</v>
      </c>
      <c r="D162" s="29" t="s">
        <v>151</v>
      </c>
      <c r="E162" s="30"/>
      <c r="F162" s="30"/>
      <c r="G162" s="46">
        <f t="shared" si="21"/>
        <v>0</v>
      </c>
      <c r="H162" s="118">
        <f t="shared" si="22"/>
        <v>0</v>
      </c>
      <c r="I162" s="126"/>
      <c r="K162" s="78"/>
    </row>
    <row r="163" spans="1:11" s="79" customFormat="1" x14ac:dyDescent="0.25">
      <c r="A163" s="181"/>
      <c r="B163" s="184"/>
      <c r="C163" s="28" t="s">
        <v>65</v>
      </c>
      <c r="D163" s="29" t="s">
        <v>151</v>
      </c>
      <c r="E163" s="30"/>
      <c r="F163" s="30"/>
      <c r="G163" s="46">
        <f t="shared" si="21"/>
        <v>0</v>
      </c>
      <c r="H163" s="118">
        <f t="shared" si="22"/>
        <v>0</v>
      </c>
      <c r="I163" s="126"/>
      <c r="K163" s="78"/>
    </row>
    <row r="164" spans="1:11" s="79" customFormat="1" x14ac:dyDescent="0.25">
      <c r="A164" s="181"/>
      <c r="B164" s="184"/>
      <c r="C164" s="28" t="s">
        <v>66</v>
      </c>
      <c r="D164" s="29" t="s">
        <v>151</v>
      </c>
      <c r="E164" s="30"/>
      <c r="F164" s="30"/>
      <c r="G164" s="46">
        <f t="shared" si="21"/>
        <v>0</v>
      </c>
      <c r="H164" s="118">
        <f t="shared" si="22"/>
        <v>0</v>
      </c>
      <c r="I164" s="126"/>
      <c r="K164" s="78"/>
    </row>
    <row r="165" spans="1:11" s="79" customFormat="1" x14ac:dyDescent="0.25">
      <c r="A165" s="181"/>
      <c r="B165" s="184"/>
      <c r="C165" s="31" t="s">
        <v>67</v>
      </c>
      <c r="D165" s="29" t="s">
        <v>151</v>
      </c>
      <c r="E165" s="30"/>
      <c r="F165" s="30"/>
      <c r="G165" s="46">
        <f t="shared" si="21"/>
        <v>0</v>
      </c>
      <c r="H165" s="118">
        <f t="shared" si="22"/>
        <v>0</v>
      </c>
      <c r="I165" s="126"/>
      <c r="K165" s="78"/>
    </row>
    <row r="166" spans="1:11" s="79" customFormat="1" x14ac:dyDescent="0.25">
      <c r="A166" s="182"/>
      <c r="B166" s="185"/>
      <c r="C166" s="31" t="s">
        <v>67</v>
      </c>
      <c r="D166" s="29" t="s">
        <v>151</v>
      </c>
      <c r="E166" s="30"/>
      <c r="F166" s="30"/>
      <c r="G166" s="46">
        <f t="shared" si="21"/>
        <v>0</v>
      </c>
      <c r="H166" s="118">
        <f t="shared" si="22"/>
        <v>0</v>
      </c>
      <c r="I166" s="126"/>
      <c r="K166" s="78"/>
    </row>
    <row r="167" spans="1:11" s="79" customFormat="1" x14ac:dyDescent="0.25">
      <c r="A167" s="180" t="s">
        <v>99</v>
      </c>
      <c r="B167" s="183" t="s">
        <v>61</v>
      </c>
      <c r="C167" s="25" t="s">
        <v>62</v>
      </c>
      <c r="D167" s="26"/>
      <c r="E167" s="27"/>
      <c r="F167" s="27"/>
      <c r="G167" s="45">
        <f>SUM(G168:G173)</f>
        <v>0</v>
      </c>
      <c r="H167" s="116">
        <f>SUM(H168:H173)</f>
        <v>0</v>
      </c>
      <c r="I167" s="126"/>
      <c r="K167" s="78"/>
    </row>
    <row r="168" spans="1:11" s="79" customFormat="1" x14ac:dyDescent="0.25">
      <c r="A168" s="181"/>
      <c r="B168" s="184"/>
      <c r="C168" s="28" t="s">
        <v>63</v>
      </c>
      <c r="D168" s="29" t="s">
        <v>151</v>
      </c>
      <c r="E168" s="30"/>
      <c r="F168" s="30"/>
      <c r="G168" s="46">
        <f t="shared" ref="G168:G173" si="23">ROUND(E168*F168,2)</f>
        <v>0</v>
      </c>
      <c r="H168" s="118">
        <f t="shared" ref="H168:H173" si="24">ROUND(G168*$D$7,2)</f>
        <v>0</v>
      </c>
      <c r="I168" s="126"/>
      <c r="K168" s="78"/>
    </row>
    <row r="169" spans="1:11" s="79" customFormat="1" x14ac:dyDescent="0.25">
      <c r="A169" s="181"/>
      <c r="B169" s="184"/>
      <c r="C169" s="28" t="s">
        <v>64</v>
      </c>
      <c r="D169" s="29" t="s">
        <v>151</v>
      </c>
      <c r="E169" s="30"/>
      <c r="F169" s="30"/>
      <c r="G169" s="46">
        <f t="shared" si="23"/>
        <v>0</v>
      </c>
      <c r="H169" s="118">
        <f t="shared" si="24"/>
        <v>0</v>
      </c>
      <c r="I169" s="126"/>
      <c r="K169" s="78"/>
    </row>
    <row r="170" spans="1:11" s="79" customFormat="1" x14ac:dyDescent="0.25">
      <c r="A170" s="181"/>
      <c r="B170" s="184"/>
      <c r="C170" s="28" t="s">
        <v>65</v>
      </c>
      <c r="D170" s="29" t="s">
        <v>151</v>
      </c>
      <c r="E170" s="30"/>
      <c r="F170" s="30"/>
      <c r="G170" s="46">
        <f t="shared" si="23"/>
        <v>0</v>
      </c>
      <c r="H170" s="118">
        <f t="shared" si="24"/>
        <v>0</v>
      </c>
      <c r="I170" s="126"/>
      <c r="K170" s="78"/>
    </row>
    <row r="171" spans="1:11" s="79" customFormat="1" x14ac:dyDescent="0.25">
      <c r="A171" s="181"/>
      <c r="B171" s="184"/>
      <c r="C171" s="28" t="s">
        <v>66</v>
      </c>
      <c r="D171" s="29" t="s">
        <v>151</v>
      </c>
      <c r="E171" s="30"/>
      <c r="F171" s="30"/>
      <c r="G171" s="46">
        <f t="shared" si="23"/>
        <v>0</v>
      </c>
      <c r="H171" s="118">
        <f t="shared" si="24"/>
        <v>0</v>
      </c>
      <c r="I171" s="126"/>
      <c r="K171" s="78"/>
    </row>
    <row r="172" spans="1:11" s="79" customFormat="1" x14ac:dyDescent="0.25">
      <c r="A172" s="181"/>
      <c r="B172" s="184"/>
      <c r="C172" s="31" t="s">
        <v>67</v>
      </c>
      <c r="D172" s="29" t="s">
        <v>151</v>
      </c>
      <c r="E172" s="30"/>
      <c r="F172" s="30"/>
      <c r="G172" s="46">
        <f t="shared" si="23"/>
        <v>0</v>
      </c>
      <c r="H172" s="118">
        <f t="shared" si="24"/>
        <v>0</v>
      </c>
      <c r="I172" s="126"/>
      <c r="K172" s="78"/>
    </row>
    <row r="173" spans="1:11" s="79" customFormat="1" x14ac:dyDescent="0.25">
      <c r="A173" s="182"/>
      <c r="B173" s="185"/>
      <c r="C173" s="31" t="s">
        <v>67</v>
      </c>
      <c r="D173" s="29" t="s">
        <v>151</v>
      </c>
      <c r="E173" s="30"/>
      <c r="F173" s="30"/>
      <c r="G173" s="46">
        <f t="shared" si="23"/>
        <v>0</v>
      </c>
      <c r="H173" s="118">
        <f t="shared" si="24"/>
        <v>0</v>
      </c>
      <c r="I173" s="126"/>
      <c r="K173" s="78"/>
    </row>
    <row r="174" spans="1:11" s="79" customFormat="1" x14ac:dyDescent="0.25">
      <c r="A174" s="180" t="s">
        <v>100</v>
      </c>
      <c r="B174" s="183" t="s">
        <v>61</v>
      </c>
      <c r="C174" s="25" t="s">
        <v>62</v>
      </c>
      <c r="D174" s="26"/>
      <c r="E174" s="27"/>
      <c r="F174" s="27"/>
      <c r="G174" s="45">
        <f>SUM(G175:G180)</f>
        <v>0</v>
      </c>
      <c r="H174" s="116">
        <f>SUM(H175:H180)</f>
        <v>0</v>
      </c>
      <c r="I174" s="126"/>
      <c r="K174" s="78"/>
    </row>
    <row r="175" spans="1:11" s="79" customFormat="1" x14ac:dyDescent="0.25">
      <c r="A175" s="181"/>
      <c r="B175" s="184"/>
      <c r="C175" s="28" t="s">
        <v>63</v>
      </c>
      <c r="D175" s="29" t="s">
        <v>151</v>
      </c>
      <c r="E175" s="30"/>
      <c r="F175" s="30"/>
      <c r="G175" s="46">
        <f t="shared" ref="G175:G180" si="25">ROUND(E175*F175,2)</f>
        <v>0</v>
      </c>
      <c r="H175" s="118">
        <f t="shared" ref="H175:H180" si="26">ROUND(G175*$D$7,2)</f>
        <v>0</v>
      </c>
      <c r="I175" s="126"/>
      <c r="K175" s="78"/>
    </row>
    <row r="176" spans="1:11" s="79" customFormat="1" x14ac:dyDescent="0.25">
      <c r="A176" s="181"/>
      <c r="B176" s="184"/>
      <c r="C176" s="28" t="s">
        <v>64</v>
      </c>
      <c r="D176" s="29" t="s">
        <v>151</v>
      </c>
      <c r="E176" s="30"/>
      <c r="F176" s="30"/>
      <c r="G176" s="46">
        <f t="shared" si="25"/>
        <v>0</v>
      </c>
      <c r="H176" s="118">
        <f t="shared" si="26"/>
        <v>0</v>
      </c>
      <c r="I176" s="126"/>
      <c r="K176" s="78"/>
    </row>
    <row r="177" spans="1:12" s="79" customFormat="1" x14ac:dyDescent="0.25">
      <c r="A177" s="181"/>
      <c r="B177" s="184"/>
      <c r="C177" s="28" t="s">
        <v>65</v>
      </c>
      <c r="D177" s="29" t="s">
        <v>151</v>
      </c>
      <c r="E177" s="30"/>
      <c r="F177" s="30"/>
      <c r="G177" s="46">
        <f t="shared" si="25"/>
        <v>0</v>
      </c>
      <c r="H177" s="118">
        <f t="shared" si="26"/>
        <v>0</v>
      </c>
      <c r="I177" s="126"/>
      <c r="K177" s="78"/>
    </row>
    <row r="178" spans="1:12" s="79" customFormat="1" x14ac:dyDescent="0.25">
      <c r="A178" s="181"/>
      <c r="B178" s="184"/>
      <c r="C178" s="28" t="s">
        <v>66</v>
      </c>
      <c r="D178" s="29" t="s">
        <v>151</v>
      </c>
      <c r="E178" s="30"/>
      <c r="F178" s="30"/>
      <c r="G178" s="46">
        <f t="shared" si="25"/>
        <v>0</v>
      </c>
      <c r="H178" s="118">
        <f t="shared" si="26"/>
        <v>0</v>
      </c>
      <c r="I178" s="126"/>
      <c r="K178" s="78"/>
    </row>
    <row r="179" spans="1:12" s="79" customFormat="1" x14ac:dyDescent="0.25">
      <c r="A179" s="181"/>
      <c r="B179" s="184"/>
      <c r="C179" s="31" t="s">
        <v>67</v>
      </c>
      <c r="D179" s="29" t="s">
        <v>151</v>
      </c>
      <c r="E179" s="30"/>
      <c r="F179" s="30"/>
      <c r="G179" s="46">
        <f t="shared" si="25"/>
        <v>0</v>
      </c>
      <c r="H179" s="118">
        <f t="shared" si="26"/>
        <v>0</v>
      </c>
      <c r="I179" s="126"/>
      <c r="K179" s="78"/>
    </row>
    <row r="180" spans="1:12" s="79" customFormat="1" x14ac:dyDescent="0.25">
      <c r="A180" s="182"/>
      <c r="B180" s="185"/>
      <c r="C180" s="31" t="s">
        <v>67</v>
      </c>
      <c r="D180" s="29" t="s">
        <v>151</v>
      </c>
      <c r="E180" s="30"/>
      <c r="F180" s="30"/>
      <c r="G180" s="46">
        <f t="shared" si="25"/>
        <v>0</v>
      </c>
      <c r="H180" s="118">
        <f t="shared" si="26"/>
        <v>0</v>
      </c>
      <c r="I180" s="126"/>
      <c r="K180" s="78"/>
    </row>
    <row r="181" spans="1:12" s="79" customFormat="1" x14ac:dyDescent="0.25">
      <c r="A181" s="180" t="s">
        <v>101</v>
      </c>
      <c r="B181" s="183" t="s">
        <v>61</v>
      </c>
      <c r="C181" s="25" t="s">
        <v>62</v>
      </c>
      <c r="D181" s="26"/>
      <c r="E181" s="27"/>
      <c r="F181" s="27"/>
      <c r="G181" s="45">
        <f>SUM(G182:G187)</f>
        <v>0</v>
      </c>
      <c r="H181" s="116">
        <f>SUM(H182:H187)</f>
        <v>0</v>
      </c>
      <c r="I181" s="126"/>
      <c r="K181" s="78"/>
    </row>
    <row r="182" spans="1:12" s="79" customFormat="1" x14ac:dyDescent="0.25">
      <c r="A182" s="181"/>
      <c r="B182" s="184"/>
      <c r="C182" s="28" t="s">
        <v>63</v>
      </c>
      <c r="D182" s="29" t="s">
        <v>151</v>
      </c>
      <c r="E182" s="30"/>
      <c r="F182" s="30"/>
      <c r="G182" s="46">
        <f t="shared" ref="G182:G187" si="27">ROUND(E182*F182,2)</f>
        <v>0</v>
      </c>
      <c r="H182" s="118">
        <f t="shared" ref="H182:H187" si="28">ROUND(G182*$D$7,2)</f>
        <v>0</v>
      </c>
      <c r="I182" s="126"/>
      <c r="K182" s="78"/>
    </row>
    <row r="183" spans="1:12" s="79" customFormat="1" x14ac:dyDescent="0.25">
      <c r="A183" s="181"/>
      <c r="B183" s="184"/>
      <c r="C183" s="28" t="s">
        <v>64</v>
      </c>
      <c r="D183" s="29" t="s">
        <v>151</v>
      </c>
      <c r="E183" s="30"/>
      <c r="F183" s="30"/>
      <c r="G183" s="46">
        <f t="shared" si="27"/>
        <v>0</v>
      </c>
      <c r="H183" s="118">
        <f t="shared" si="28"/>
        <v>0</v>
      </c>
      <c r="I183" s="126"/>
      <c r="K183" s="78"/>
    </row>
    <row r="184" spans="1:12" s="79" customFormat="1" x14ac:dyDescent="0.25">
      <c r="A184" s="181"/>
      <c r="B184" s="184"/>
      <c r="C184" s="28" t="s">
        <v>65</v>
      </c>
      <c r="D184" s="29" t="s">
        <v>151</v>
      </c>
      <c r="E184" s="30"/>
      <c r="F184" s="30"/>
      <c r="G184" s="46">
        <f t="shared" si="27"/>
        <v>0</v>
      </c>
      <c r="H184" s="118">
        <f t="shared" si="28"/>
        <v>0</v>
      </c>
      <c r="I184" s="126"/>
      <c r="K184" s="78"/>
    </row>
    <row r="185" spans="1:12" s="79" customFormat="1" x14ac:dyDescent="0.25">
      <c r="A185" s="181"/>
      <c r="B185" s="184"/>
      <c r="C185" s="28" t="s">
        <v>66</v>
      </c>
      <c r="D185" s="29" t="s">
        <v>151</v>
      </c>
      <c r="E185" s="30"/>
      <c r="F185" s="30"/>
      <c r="G185" s="46">
        <f t="shared" si="27"/>
        <v>0</v>
      </c>
      <c r="H185" s="118">
        <f t="shared" si="28"/>
        <v>0</v>
      </c>
      <c r="I185" s="126"/>
      <c r="K185" s="78"/>
    </row>
    <row r="186" spans="1:12" s="79" customFormat="1" x14ac:dyDescent="0.25">
      <c r="A186" s="181"/>
      <c r="B186" s="184"/>
      <c r="C186" s="31" t="s">
        <v>67</v>
      </c>
      <c r="D186" s="29" t="s">
        <v>151</v>
      </c>
      <c r="E186" s="30"/>
      <c r="F186" s="30"/>
      <c r="G186" s="46">
        <f t="shared" si="27"/>
        <v>0</v>
      </c>
      <c r="H186" s="118">
        <f t="shared" si="28"/>
        <v>0</v>
      </c>
      <c r="I186" s="126"/>
      <c r="K186" s="78"/>
    </row>
    <row r="187" spans="1:12" s="79" customFormat="1" x14ac:dyDescent="0.25">
      <c r="A187" s="182"/>
      <c r="B187" s="185"/>
      <c r="C187" s="31" t="s">
        <v>67</v>
      </c>
      <c r="D187" s="29" t="s">
        <v>151</v>
      </c>
      <c r="E187" s="30"/>
      <c r="F187" s="30"/>
      <c r="G187" s="46">
        <f t="shared" si="27"/>
        <v>0</v>
      </c>
      <c r="H187" s="118">
        <f t="shared" si="28"/>
        <v>0</v>
      </c>
      <c r="I187" s="126"/>
      <c r="K187" s="78"/>
    </row>
    <row r="188" spans="1:12" s="79" customFormat="1" ht="38.25" x14ac:dyDescent="0.25">
      <c r="A188" s="22" t="s">
        <v>51</v>
      </c>
      <c r="B188" s="178" t="s">
        <v>85</v>
      </c>
      <c r="C188" s="178"/>
      <c r="D188" s="178"/>
      <c r="E188" s="178"/>
      <c r="F188" s="179"/>
      <c r="G188" s="8">
        <f>SUM(G189:G193)</f>
        <v>0</v>
      </c>
      <c r="H188" s="8">
        <f>SUM(H189:H193)</f>
        <v>0</v>
      </c>
      <c r="I188" s="84"/>
      <c r="J188" s="82"/>
      <c r="K188" s="87" t="s">
        <v>68</v>
      </c>
      <c r="L188" s="87" t="s">
        <v>177</v>
      </c>
    </row>
    <row r="189" spans="1:12" s="79" customFormat="1" ht="21" customHeight="1" x14ac:dyDescent="0.25">
      <c r="A189" s="18" t="s">
        <v>53</v>
      </c>
      <c r="B189" s="163" t="s">
        <v>69</v>
      </c>
      <c r="C189" s="163"/>
      <c r="D189" s="32" t="s">
        <v>70</v>
      </c>
      <c r="E189" s="88"/>
      <c r="F189" s="90"/>
      <c r="G189" s="89">
        <f>E189*K189*L189/100</f>
        <v>0</v>
      </c>
      <c r="H189" s="40">
        <f>ROUND(G189*$D$7,2)</f>
        <v>0</v>
      </c>
      <c r="I189" s="104"/>
      <c r="J189" s="82"/>
      <c r="K189" s="47"/>
      <c r="L189" s="47"/>
    </row>
    <row r="190" spans="1:12" s="79" customFormat="1" ht="21" customHeight="1" x14ac:dyDescent="0.25">
      <c r="A190" s="18" t="s">
        <v>56</v>
      </c>
      <c r="B190" s="163" t="s">
        <v>69</v>
      </c>
      <c r="C190" s="163"/>
      <c r="D190" s="32" t="s">
        <v>70</v>
      </c>
      <c r="E190" s="88"/>
      <c r="F190" s="91"/>
      <c r="G190" s="89">
        <f>E190*K190*L190/100</f>
        <v>0</v>
      </c>
      <c r="H190" s="40">
        <f t="shared" ref="H190:H193" si="29">ROUND(G190*$D$7,2)</f>
        <v>0</v>
      </c>
      <c r="I190" s="104"/>
      <c r="J190" s="82"/>
      <c r="K190" s="47"/>
      <c r="L190" s="47"/>
    </row>
    <row r="191" spans="1:12" s="79" customFormat="1" ht="21" customHeight="1" x14ac:dyDescent="0.25">
      <c r="A191" s="18" t="s">
        <v>57</v>
      </c>
      <c r="B191" s="163" t="s">
        <v>69</v>
      </c>
      <c r="C191" s="163"/>
      <c r="D191" s="32" t="s">
        <v>70</v>
      </c>
      <c r="E191" s="88"/>
      <c r="F191" s="91"/>
      <c r="G191" s="89">
        <f>E191*K191*L191/100</f>
        <v>0</v>
      </c>
      <c r="H191" s="40">
        <f t="shared" si="29"/>
        <v>0</v>
      </c>
      <c r="I191" s="104"/>
      <c r="J191" s="82"/>
      <c r="K191" s="47"/>
      <c r="L191" s="47"/>
    </row>
    <row r="192" spans="1:12" s="79" customFormat="1" ht="21" customHeight="1" x14ac:dyDescent="0.25">
      <c r="A192" s="18" t="s">
        <v>58</v>
      </c>
      <c r="B192" s="163" t="s">
        <v>69</v>
      </c>
      <c r="C192" s="163"/>
      <c r="D192" s="32" t="s">
        <v>70</v>
      </c>
      <c r="E192" s="88"/>
      <c r="F192" s="91"/>
      <c r="G192" s="89">
        <f>E192*K192*L192/100</f>
        <v>0</v>
      </c>
      <c r="H192" s="40">
        <f t="shared" si="29"/>
        <v>0</v>
      </c>
      <c r="I192" s="104"/>
      <c r="J192" s="82"/>
      <c r="K192" s="47"/>
      <c r="L192" s="47"/>
    </row>
    <row r="193" spans="1:12" s="79" customFormat="1" ht="21" customHeight="1" x14ac:dyDescent="0.25">
      <c r="A193" s="18" t="s">
        <v>59</v>
      </c>
      <c r="B193" s="163" t="s">
        <v>69</v>
      </c>
      <c r="C193" s="163"/>
      <c r="D193" s="32" t="s">
        <v>70</v>
      </c>
      <c r="E193" s="88"/>
      <c r="F193" s="92"/>
      <c r="G193" s="89">
        <f>E193*K193*L193/100</f>
        <v>0</v>
      </c>
      <c r="H193" s="40">
        <f t="shared" si="29"/>
        <v>0</v>
      </c>
      <c r="I193" s="104"/>
      <c r="J193" s="82"/>
      <c r="K193" s="47"/>
      <c r="L193" s="47"/>
    </row>
    <row r="194" spans="1:12" s="79" customFormat="1" x14ac:dyDescent="0.25">
      <c r="A194" s="189" t="s">
        <v>71</v>
      </c>
      <c r="B194" s="189"/>
      <c r="C194" s="189"/>
      <c r="D194" s="189"/>
      <c r="E194" s="189"/>
      <c r="F194" s="190"/>
      <c r="G194" s="41">
        <f>G10+G38</f>
        <v>0</v>
      </c>
      <c r="H194" s="41">
        <f>H10+H38</f>
        <v>0</v>
      </c>
      <c r="I194" s="15"/>
      <c r="J194" s="82"/>
      <c r="K194" s="78"/>
    </row>
  </sheetData>
  <sheetProtection algorithmName="SHA-512" hashValue="j0AbxvJR9gRjDmAVzijkBZckEtl2VeljYpQulYIweR+7ueJSzGYoa9oHQYmE41UYRRfI3aobaZL4tjqJ5FyQSA==" saltValue="zq8eq8E+1oQ6S5trT5jYVw==" spinCount="100000" sheet="1" objects="1" scenarios="1"/>
  <mergeCells count="120">
    <mergeCell ref="B192:C192"/>
    <mergeCell ref="B193:C193"/>
    <mergeCell ref="A194:F194"/>
    <mergeCell ref="A181:A187"/>
    <mergeCell ref="B181:B187"/>
    <mergeCell ref="B188:F188"/>
    <mergeCell ref="B189:C189"/>
    <mergeCell ref="B190:C190"/>
    <mergeCell ref="B191:C191"/>
    <mergeCell ref="A160:A166"/>
    <mergeCell ref="B160:B166"/>
    <mergeCell ref="A167:A173"/>
    <mergeCell ref="B167:B173"/>
    <mergeCell ref="A174:A180"/>
    <mergeCell ref="B174:B180"/>
    <mergeCell ref="A139:A145"/>
    <mergeCell ref="B139:B145"/>
    <mergeCell ref="A146:A152"/>
    <mergeCell ref="B146:B152"/>
    <mergeCell ref="A153:A159"/>
    <mergeCell ref="B153:B159"/>
    <mergeCell ref="B117:F117"/>
    <mergeCell ref="A118:A124"/>
    <mergeCell ref="B118:B124"/>
    <mergeCell ref="A125:A131"/>
    <mergeCell ref="B125:B131"/>
    <mergeCell ref="A132:A138"/>
    <mergeCell ref="B132:B138"/>
    <mergeCell ref="A107:A111"/>
    <mergeCell ref="B107:B111"/>
    <mergeCell ref="D107:D111"/>
    <mergeCell ref="A112:A116"/>
    <mergeCell ref="B112:B116"/>
    <mergeCell ref="D112:D116"/>
    <mergeCell ref="A97:A101"/>
    <mergeCell ref="B97:B101"/>
    <mergeCell ref="D97:D101"/>
    <mergeCell ref="A102:A106"/>
    <mergeCell ref="B102:B106"/>
    <mergeCell ref="D102:D106"/>
    <mergeCell ref="A87:A91"/>
    <mergeCell ref="B87:B91"/>
    <mergeCell ref="D87:D91"/>
    <mergeCell ref="A92:A96"/>
    <mergeCell ref="B92:B96"/>
    <mergeCell ref="D92:D96"/>
    <mergeCell ref="A77:A81"/>
    <mergeCell ref="B77:B81"/>
    <mergeCell ref="D77:D81"/>
    <mergeCell ref="A82:A86"/>
    <mergeCell ref="B82:B86"/>
    <mergeCell ref="D82:D86"/>
    <mergeCell ref="B65:C65"/>
    <mergeCell ref="B66:F66"/>
    <mergeCell ref="A67:A71"/>
    <mergeCell ref="B67:B71"/>
    <mergeCell ref="D67:D71"/>
    <mergeCell ref="A72:A76"/>
    <mergeCell ref="B72:B76"/>
    <mergeCell ref="D72:D76"/>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s>
  <dataValidations count="13">
    <dataValidation allowBlank="1" showInputMessage="1" showErrorMessage="1" prompt="Fizinio rodiklio numeris turi sutapti su paraiškoje nurodytu numeriu." sqref="D2"/>
    <dataValidation allowBlank="1" showErrorMessage="1" sqref="G67:G116"/>
    <dataValidation type="list" allowBlank="1" showInputMessage="1" showErrorMessage="1" prompt="pasirinkite finansavimo intensyvumą, vadovaujantis Aprašo 41 p." sqref="D7">
      <formula1>" ,100%,0%,25%,35%,40%,45%,50%,60%,65%,70%,75%,80%"</formula1>
    </dataValidation>
    <dataValidation type="list" allowBlank="1" showInputMessage="1" showErrorMessage="1" sqref="M67">
      <formula1>$P$67:$P$69</formula1>
    </dataValidation>
    <dataValidation type="list" allowBlank="1" showInputMessage="1" showErrorMessage="1" sqref="D4">
      <formula1>$M$2:$M$6</formula1>
    </dataValidation>
    <dataValidation type="list" allowBlank="1" showInputMessage="1" showErrorMessage="1" sqref="M11 D51:D65 D40:D49 D33:D37 D27:D31 D12:D25">
      <formula1>$M$11:$M$12</formula1>
    </dataValidation>
    <dataValidation type="list" allowBlank="1" showInputMessage="1" showErrorMessage="1" sqref="D6">
      <formula1>$N$2:$N$37</formula1>
    </dataValidation>
    <dataValidation type="list" allowBlank="1" showInputMessage="1" showErrorMessage="1" sqref="D119:D124 D182:D187 D175:D180 D168:D173 D161:D166 D154:D159 D147:D152 D140:D145 D133:D138 D126:D131">
      <formula1>$M$117:$M$118</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allowBlank="1" showInputMessage="1" showErrorMessage="1" prompt="įrašykite, kiek vienetų rodiklio siekiama" sqref="H4"/>
    <dataValidation allowBlank="1" showInputMessage="1" showErrorMessage="1" prompt="pro ratą procentą apsiskaičiuokite ir įrašykite reikšmę" sqref="E189"/>
    <dataValidation allowBlank="1" showInputMessage="1" showErrorMessage="1" prompt="pagrįskite, kaip apskaičuotas pro rata procentas" sqref="I189"/>
  </dataValidation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C2:F10"/>
  <sheetViews>
    <sheetView topLeftCell="C1" zoomScale="110" zoomScaleNormal="110" workbookViewId="0">
      <selection activeCell="K22" sqref="K21:K22"/>
    </sheetView>
  </sheetViews>
  <sheetFormatPr defaultRowHeight="15" x14ac:dyDescent="0.25"/>
  <cols>
    <col min="3" max="3" width="15.42578125" bestFit="1" customWidth="1"/>
    <col min="4" max="4" width="32" customWidth="1"/>
    <col min="5" max="5" width="45.7109375" bestFit="1" customWidth="1"/>
    <col min="6" max="6" width="18.28515625" customWidth="1"/>
  </cols>
  <sheetData>
    <row r="2" spans="3:6" x14ac:dyDescent="0.25">
      <c r="F2" s="137" t="s">
        <v>185</v>
      </c>
    </row>
    <row r="3" spans="3:6" x14ac:dyDescent="0.25">
      <c r="F3" s="136"/>
    </row>
    <row r="4" spans="3:6" ht="45" x14ac:dyDescent="0.25">
      <c r="F4" s="4" t="s">
        <v>186</v>
      </c>
    </row>
    <row r="5" spans="3:6" ht="30" x14ac:dyDescent="0.25">
      <c r="E5" s="3" t="s">
        <v>141</v>
      </c>
      <c r="F5" s="4" t="s">
        <v>187</v>
      </c>
    </row>
    <row r="6" spans="3:6" x14ac:dyDescent="0.25">
      <c r="D6" s="2" t="s">
        <v>138</v>
      </c>
      <c r="E6" s="5" t="str">
        <f>D6</f>
        <v>Vyriausiasis mokslo darbuotojas</v>
      </c>
      <c r="F6" s="1">
        <v>27.58</v>
      </c>
    </row>
    <row r="7" spans="3:6" x14ac:dyDescent="0.25">
      <c r="C7" s="2"/>
      <c r="D7" s="2" t="s">
        <v>139</v>
      </c>
      <c r="E7" s="5" t="str">
        <f>D7</f>
        <v>Vyresnysis mokslo darbuotojas</v>
      </c>
      <c r="F7" s="1">
        <v>18.05</v>
      </c>
    </row>
    <row r="8" spans="3:6" x14ac:dyDescent="0.25">
      <c r="C8" s="2"/>
      <c r="D8" s="2" t="s">
        <v>137</v>
      </c>
      <c r="E8" s="5" t="str">
        <f>D8</f>
        <v>Mokslo darbuotojas</v>
      </c>
      <c r="F8" s="1">
        <v>14.12</v>
      </c>
    </row>
    <row r="9" spans="3:6" x14ac:dyDescent="0.25">
      <c r="C9" s="2"/>
      <c r="D9" s="2" t="s">
        <v>140</v>
      </c>
      <c r="E9" s="5" t="str">
        <f>D9</f>
        <v>Jaunesnysis mokslo darbuotojas</v>
      </c>
      <c r="F9" s="1">
        <v>12.04</v>
      </c>
    </row>
    <row r="10" spans="3:6" x14ac:dyDescent="0.25">
      <c r="D10" t="s">
        <v>142</v>
      </c>
      <c r="E10" t="s">
        <v>142</v>
      </c>
      <c r="F10" s="1">
        <v>6.88</v>
      </c>
    </row>
  </sheetData>
  <sheetProtection algorithmName="SHA-512" hashValue="U/T+pcj9Y4KqmjB56QdNgAnUcOtGaIQOjdNDRQ18ymZ7NBJ8IDOmoJwBJR7AD1Q/3SvhrlP9zkHdr2Kms8XQqQ==" saltValue="i2kVQQ3iMpBG1qhJpJCXWw==" spinCount="100000" sheet="1" objects="1" scenarios="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4:I15"/>
  <sheetViews>
    <sheetView workbookViewId="0">
      <selection activeCell="L17" sqref="L17"/>
    </sheetView>
  </sheetViews>
  <sheetFormatPr defaultRowHeight="15" x14ac:dyDescent="0.25"/>
  <cols>
    <col min="4" max="4" width="12.5703125" customWidth="1"/>
  </cols>
  <sheetData>
    <row r="4" spans="2:9" x14ac:dyDescent="0.25">
      <c r="E4" s="6">
        <v>0</v>
      </c>
      <c r="F4" s="6">
        <f>E5</f>
        <v>85</v>
      </c>
      <c r="G4" s="6">
        <f>F5</f>
        <v>95</v>
      </c>
      <c r="H4" s="6">
        <f>G5</f>
        <v>98</v>
      </c>
      <c r="I4" t="s">
        <v>145</v>
      </c>
    </row>
    <row r="5" spans="2:9" x14ac:dyDescent="0.25">
      <c r="C5" t="s">
        <v>143</v>
      </c>
      <c r="D5" t="s">
        <v>144</v>
      </c>
      <c r="E5" s="1">
        <v>85</v>
      </c>
      <c r="F5" s="1">
        <v>95</v>
      </c>
      <c r="G5" s="1">
        <v>98</v>
      </c>
      <c r="H5" s="1">
        <v>99.99</v>
      </c>
      <c r="I5" t="s">
        <v>144</v>
      </c>
    </row>
    <row r="6" spans="2:9" x14ac:dyDescent="0.25">
      <c r="B6">
        <v>1</v>
      </c>
      <c r="C6" s="5">
        <v>0</v>
      </c>
      <c r="D6" s="1">
        <v>175000</v>
      </c>
      <c r="E6" s="1">
        <v>11.35</v>
      </c>
      <c r="F6" s="1">
        <v>7.63</v>
      </c>
      <c r="G6" s="1">
        <v>2.89</v>
      </c>
      <c r="H6" s="1">
        <v>1.33</v>
      </c>
    </row>
    <row r="7" spans="2:9" x14ac:dyDescent="0.25">
      <c r="B7">
        <v>2</v>
      </c>
      <c r="C7" s="5">
        <f>D6+1</f>
        <v>175001</v>
      </c>
      <c r="D7" s="1">
        <v>435000</v>
      </c>
      <c r="E7" s="1">
        <v>8.31</v>
      </c>
      <c r="F7" s="1">
        <v>5.99</v>
      </c>
      <c r="G7" s="1">
        <v>2.87</v>
      </c>
      <c r="H7" s="1">
        <v>1.1000000000000001</v>
      </c>
    </row>
    <row r="8" spans="2:9" x14ac:dyDescent="0.25">
      <c r="B8">
        <v>3</v>
      </c>
      <c r="C8" s="5">
        <f>D7+1</f>
        <v>435001</v>
      </c>
      <c r="D8" s="1">
        <v>780000</v>
      </c>
      <c r="E8" s="1">
        <v>8.0299999999999994</v>
      </c>
      <c r="F8" s="1">
        <v>5.85</v>
      </c>
      <c r="G8" s="1">
        <v>2.84</v>
      </c>
      <c r="H8" s="1">
        <v>1.01</v>
      </c>
    </row>
    <row r="9" spans="2:9" x14ac:dyDescent="0.25">
      <c r="B9">
        <v>4</v>
      </c>
      <c r="C9" s="5">
        <f>D8+1</f>
        <v>780001</v>
      </c>
      <c r="D9" s="1">
        <v>2260000</v>
      </c>
      <c r="E9" s="1">
        <v>7.74</v>
      </c>
      <c r="F9" s="1">
        <v>5.5</v>
      </c>
      <c r="G9" s="1">
        <v>2.63</v>
      </c>
      <c r="H9" s="1">
        <v>0.89</v>
      </c>
    </row>
    <row r="10" spans="2:9" x14ac:dyDescent="0.25">
      <c r="B10">
        <v>5</v>
      </c>
      <c r="C10" s="5">
        <f>D9+1</f>
        <v>2260001</v>
      </c>
      <c r="D10" s="1">
        <v>1000000000</v>
      </c>
      <c r="E10" s="1">
        <v>4.1100000000000003</v>
      </c>
      <c r="F10" s="1">
        <v>4.1100000000000003</v>
      </c>
      <c r="G10" s="1">
        <v>2.02</v>
      </c>
      <c r="H10" s="1">
        <v>0.59</v>
      </c>
    </row>
    <row r="14" spans="2:9" x14ac:dyDescent="0.25">
      <c r="D14" t="s">
        <v>146</v>
      </c>
      <c r="E14" t="s">
        <v>147</v>
      </c>
      <c r="F14" t="s">
        <v>148</v>
      </c>
    </row>
    <row r="15" spans="2:9" x14ac:dyDescent="0.25">
      <c r="D15" s="5">
        <v>500000</v>
      </c>
      <c r="E15" s="6">
        <v>60</v>
      </c>
      <c r="F15" s="1">
        <f>INDEX($E$6:$H$10,MATCH(D15,$C$6:$C$10,1),MATCH(E15,$E$4:$H$4,1))</f>
        <v>8.0299999999999994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94"/>
  <sheetViews>
    <sheetView topLeftCell="B25" zoomScale="90" zoomScaleNormal="90" workbookViewId="0">
      <selection activeCell="B50" sqref="B50:F50"/>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9.42578125" style="122" customWidth="1"/>
    <col min="8" max="8" width="21.85546875" style="122" customWidth="1"/>
    <col min="9" max="9" width="24.140625" style="122" customWidth="1"/>
    <col min="10" max="10" width="8.7109375" style="79" customWidth="1"/>
    <col min="11" max="11" width="30.28515625" style="79" bestFit="1" customWidth="1"/>
    <col min="12" max="12" width="18.140625" style="79" customWidth="1"/>
    <col min="13" max="13" width="9.85546875" style="79" hidden="1" customWidth="1"/>
    <col min="14" max="14" width="3" style="37" hidden="1" customWidth="1"/>
    <col min="15" max="15" width="12.7109375" style="37" hidden="1" customWidth="1"/>
    <col min="16" max="16384" width="9.140625" style="37"/>
  </cols>
  <sheetData>
    <row r="1" spans="1:15" ht="39" customHeight="1" x14ac:dyDescent="0.25">
      <c r="A1" s="11"/>
      <c r="B1" s="11"/>
      <c r="C1" s="11" t="s">
        <v>157</v>
      </c>
      <c r="D1" s="154" t="s">
        <v>180</v>
      </c>
      <c r="E1" s="154"/>
      <c r="F1" s="154"/>
      <c r="G1" s="154"/>
      <c r="H1" s="154"/>
      <c r="I1" s="154"/>
      <c r="J1" s="77"/>
      <c r="K1" s="78"/>
    </row>
    <row r="2" spans="1:15" x14ac:dyDescent="0.25">
      <c r="A2" s="11"/>
      <c r="B2" s="11"/>
      <c r="C2" s="11"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11"/>
      <c r="B4" s="11"/>
      <c r="C4" s="11"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11"/>
      <c r="B6" s="11"/>
      <c r="C6" s="11" t="s">
        <v>179</v>
      </c>
      <c r="D6" s="85">
        <v>12</v>
      </c>
      <c r="E6" s="86"/>
      <c r="F6" s="9"/>
      <c r="G6" s="119"/>
      <c r="H6" s="119"/>
      <c r="I6" s="119"/>
      <c r="J6" s="80"/>
      <c r="K6" s="78"/>
      <c r="M6" s="79" t="s">
        <v>155</v>
      </c>
      <c r="N6" s="37">
        <v>5</v>
      </c>
    </row>
    <row r="7" spans="1:15" x14ac:dyDescent="0.25">
      <c r="A7" s="11"/>
      <c r="B7" s="11"/>
      <c r="C7" s="11"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38.25" x14ac:dyDescent="0.25">
      <c r="A9" s="13" t="s">
        <v>7</v>
      </c>
      <c r="B9" s="162" t="s">
        <v>8</v>
      </c>
      <c r="C9" s="162"/>
      <c r="D9" s="13" t="s">
        <v>9</v>
      </c>
      <c r="E9" s="13" t="s">
        <v>10</v>
      </c>
      <c r="F9" s="13"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16"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58" t="s">
        <v>15</v>
      </c>
      <c r="C12" s="158"/>
      <c r="D12" s="112"/>
      <c r="E12" s="113"/>
      <c r="F12" s="113"/>
      <c r="G12" s="40">
        <f t="shared" ref="G12:G37" si="0">ROUND(E12*F12,2)</f>
        <v>0</v>
      </c>
      <c r="H12" s="40">
        <f t="shared" ref="H12:H49" si="1">ROUND(G12*$D$7,2)</f>
        <v>0</v>
      </c>
      <c r="I12" s="19"/>
      <c r="J12" s="82"/>
      <c r="K12" s="78"/>
      <c r="M12" s="79" t="s">
        <v>150</v>
      </c>
      <c r="N12" s="37">
        <v>11</v>
      </c>
    </row>
    <row r="13" spans="1:15" x14ac:dyDescent="0.25">
      <c r="A13" s="18" t="s">
        <v>105</v>
      </c>
      <c r="B13" s="158" t="s">
        <v>15</v>
      </c>
      <c r="C13" s="158"/>
      <c r="D13" s="112"/>
      <c r="E13" s="113"/>
      <c r="F13" s="113"/>
      <c r="G13" s="40">
        <f t="shared" si="0"/>
        <v>0</v>
      </c>
      <c r="H13" s="40">
        <f t="shared" si="1"/>
        <v>0</v>
      </c>
      <c r="I13" s="19"/>
      <c r="J13" s="82"/>
      <c r="K13" s="78"/>
      <c r="N13" s="37">
        <v>12</v>
      </c>
    </row>
    <row r="14" spans="1:15" x14ac:dyDescent="0.25">
      <c r="A14" s="18" t="s">
        <v>106</v>
      </c>
      <c r="B14" s="158" t="s">
        <v>15</v>
      </c>
      <c r="C14" s="158"/>
      <c r="D14" s="112"/>
      <c r="E14" s="113"/>
      <c r="F14" s="113"/>
      <c r="G14" s="40">
        <f t="shared" si="0"/>
        <v>0</v>
      </c>
      <c r="H14" s="40">
        <f t="shared" si="1"/>
        <v>0</v>
      </c>
      <c r="I14" s="19"/>
      <c r="J14" s="82"/>
      <c r="K14" s="78"/>
      <c r="N14" s="37">
        <v>13</v>
      </c>
    </row>
    <row r="15" spans="1:15" x14ac:dyDescent="0.25">
      <c r="A15" s="18" t="s">
        <v>107</v>
      </c>
      <c r="B15" s="158" t="s">
        <v>15</v>
      </c>
      <c r="C15" s="158"/>
      <c r="D15" s="112"/>
      <c r="E15" s="113"/>
      <c r="F15" s="113"/>
      <c r="G15" s="40">
        <f t="shared" si="0"/>
        <v>0</v>
      </c>
      <c r="H15" s="40">
        <f t="shared" si="1"/>
        <v>0</v>
      </c>
      <c r="I15" s="19"/>
      <c r="J15" s="82"/>
      <c r="K15" s="78"/>
      <c r="N15" s="37">
        <v>14</v>
      </c>
    </row>
    <row r="16" spans="1:15" x14ac:dyDescent="0.25">
      <c r="A16" s="18" t="s">
        <v>108</v>
      </c>
      <c r="B16" s="158" t="s">
        <v>15</v>
      </c>
      <c r="C16" s="158"/>
      <c r="D16" s="112"/>
      <c r="E16" s="113"/>
      <c r="F16" s="113"/>
      <c r="G16" s="40">
        <f t="shared" si="0"/>
        <v>0</v>
      </c>
      <c r="H16" s="40">
        <f t="shared" si="1"/>
        <v>0</v>
      </c>
      <c r="I16" s="19"/>
      <c r="J16" s="82"/>
      <c r="K16" s="78"/>
      <c r="N16" s="37">
        <v>15</v>
      </c>
    </row>
    <row r="17" spans="1:14" x14ac:dyDescent="0.25">
      <c r="A17" s="18" t="s">
        <v>109</v>
      </c>
      <c r="B17" s="158" t="s">
        <v>15</v>
      </c>
      <c r="C17" s="158"/>
      <c r="D17" s="112"/>
      <c r="E17" s="113"/>
      <c r="F17" s="113"/>
      <c r="G17" s="40">
        <f t="shared" si="0"/>
        <v>0</v>
      </c>
      <c r="H17" s="40">
        <f t="shared" si="1"/>
        <v>0</v>
      </c>
      <c r="I17" s="19"/>
      <c r="J17" s="82"/>
      <c r="K17" s="78"/>
      <c r="N17" s="37">
        <v>16</v>
      </c>
    </row>
    <row r="18" spans="1:14" x14ac:dyDescent="0.25">
      <c r="A18" s="18" t="s">
        <v>110</v>
      </c>
      <c r="B18" s="158" t="s">
        <v>15</v>
      </c>
      <c r="C18" s="158"/>
      <c r="D18" s="112"/>
      <c r="E18" s="113"/>
      <c r="F18" s="113"/>
      <c r="G18" s="40">
        <f t="shared" si="0"/>
        <v>0</v>
      </c>
      <c r="H18" s="40">
        <f t="shared" si="1"/>
        <v>0</v>
      </c>
      <c r="I18" s="19"/>
      <c r="J18" s="82"/>
      <c r="K18" s="78"/>
      <c r="N18" s="37">
        <v>17</v>
      </c>
    </row>
    <row r="19" spans="1:14" x14ac:dyDescent="0.25">
      <c r="A19" s="18" t="s">
        <v>111</v>
      </c>
      <c r="B19" s="158" t="s">
        <v>15</v>
      </c>
      <c r="C19" s="158"/>
      <c r="D19" s="112"/>
      <c r="E19" s="113"/>
      <c r="F19" s="113"/>
      <c r="G19" s="40">
        <f t="shared" si="0"/>
        <v>0</v>
      </c>
      <c r="H19" s="40">
        <f t="shared" si="1"/>
        <v>0</v>
      </c>
      <c r="I19" s="19"/>
      <c r="J19" s="82"/>
      <c r="K19" s="78"/>
      <c r="N19" s="37">
        <v>18</v>
      </c>
    </row>
    <row r="20" spans="1:14" x14ac:dyDescent="0.25">
      <c r="A20" s="18" t="s">
        <v>112</v>
      </c>
      <c r="B20" s="158" t="s">
        <v>15</v>
      </c>
      <c r="C20" s="158"/>
      <c r="D20" s="112"/>
      <c r="E20" s="113"/>
      <c r="F20" s="113"/>
      <c r="G20" s="40">
        <f t="shared" si="0"/>
        <v>0</v>
      </c>
      <c r="H20" s="40">
        <f t="shared" si="1"/>
        <v>0</v>
      </c>
      <c r="I20" s="19"/>
      <c r="J20" s="82"/>
      <c r="K20" s="78"/>
      <c r="N20" s="37">
        <v>19</v>
      </c>
    </row>
    <row r="21" spans="1:14" x14ac:dyDescent="0.25">
      <c r="A21" s="18" t="s">
        <v>113</v>
      </c>
      <c r="B21" s="158" t="s">
        <v>15</v>
      </c>
      <c r="C21" s="158"/>
      <c r="D21" s="112"/>
      <c r="E21" s="113"/>
      <c r="F21" s="113"/>
      <c r="G21" s="40">
        <f t="shared" si="0"/>
        <v>0</v>
      </c>
      <c r="H21" s="40">
        <f t="shared" si="1"/>
        <v>0</v>
      </c>
      <c r="I21" s="19"/>
      <c r="J21" s="82"/>
      <c r="K21" s="78"/>
      <c r="N21" s="37">
        <v>20</v>
      </c>
    </row>
    <row r="22" spans="1:14" x14ac:dyDescent="0.25">
      <c r="A22" s="18" t="s">
        <v>114</v>
      </c>
      <c r="B22" s="158" t="s">
        <v>15</v>
      </c>
      <c r="C22" s="158"/>
      <c r="D22" s="112"/>
      <c r="E22" s="113"/>
      <c r="F22" s="113"/>
      <c r="G22" s="40">
        <f t="shared" si="0"/>
        <v>0</v>
      </c>
      <c r="H22" s="40">
        <f t="shared" si="1"/>
        <v>0</v>
      </c>
      <c r="I22" s="19"/>
      <c r="J22" s="82"/>
      <c r="K22" s="78"/>
      <c r="N22" s="37">
        <v>21</v>
      </c>
    </row>
    <row r="23" spans="1:14" x14ac:dyDescent="0.25">
      <c r="A23" s="18" t="s">
        <v>115</v>
      </c>
      <c r="B23" s="158" t="s">
        <v>15</v>
      </c>
      <c r="C23" s="158"/>
      <c r="D23" s="112"/>
      <c r="E23" s="113"/>
      <c r="F23" s="113"/>
      <c r="G23" s="40">
        <f t="shared" si="0"/>
        <v>0</v>
      </c>
      <c r="H23" s="40">
        <f t="shared" si="1"/>
        <v>0</v>
      </c>
      <c r="I23" s="19"/>
      <c r="J23" s="82"/>
      <c r="K23" s="78"/>
      <c r="N23" s="37">
        <v>22</v>
      </c>
    </row>
    <row r="24" spans="1:14" x14ac:dyDescent="0.25">
      <c r="A24" s="18" t="s">
        <v>116</v>
      </c>
      <c r="B24" s="158" t="s">
        <v>15</v>
      </c>
      <c r="C24" s="158"/>
      <c r="D24" s="112"/>
      <c r="E24" s="113"/>
      <c r="F24" s="113"/>
      <c r="G24" s="40">
        <f t="shared" si="0"/>
        <v>0</v>
      </c>
      <c r="H24" s="40">
        <f t="shared" si="1"/>
        <v>0</v>
      </c>
      <c r="I24" s="19"/>
      <c r="J24" s="82"/>
      <c r="K24" s="78"/>
      <c r="N24" s="37">
        <v>23</v>
      </c>
    </row>
    <row r="25" spans="1:14" x14ac:dyDescent="0.25">
      <c r="A25" s="18" t="s">
        <v>117</v>
      </c>
      <c r="B25" s="158" t="s">
        <v>15</v>
      </c>
      <c r="C25" s="158"/>
      <c r="D25" s="112"/>
      <c r="E25" s="113"/>
      <c r="F25" s="113"/>
      <c r="G25" s="40">
        <f t="shared" si="0"/>
        <v>0</v>
      </c>
      <c r="H25" s="40">
        <f t="shared" si="1"/>
        <v>0</v>
      </c>
      <c r="I25" s="19"/>
      <c r="J25" s="82"/>
      <c r="K25" s="78"/>
      <c r="N25" s="37">
        <v>24</v>
      </c>
    </row>
    <row r="26" spans="1:14" x14ac:dyDescent="0.25">
      <c r="A26" s="18"/>
      <c r="B26" s="167" t="s">
        <v>152</v>
      </c>
      <c r="C26" s="167"/>
      <c r="D26" s="114"/>
      <c r="E26" s="113"/>
      <c r="F26" s="113"/>
      <c r="G26" s="40">
        <f t="shared" si="0"/>
        <v>0</v>
      </c>
      <c r="H26" s="40">
        <f t="shared" si="1"/>
        <v>0</v>
      </c>
      <c r="I26" s="19"/>
      <c r="J26" s="82"/>
      <c r="K26" s="78"/>
      <c r="N26" s="37">
        <v>25</v>
      </c>
    </row>
    <row r="27" spans="1:14" x14ac:dyDescent="0.25">
      <c r="A27" s="18" t="s">
        <v>118</v>
      </c>
      <c r="B27" s="158" t="s">
        <v>15</v>
      </c>
      <c r="C27" s="158"/>
      <c r="D27" s="112"/>
      <c r="E27" s="113"/>
      <c r="F27" s="113"/>
      <c r="G27" s="40">
        <f t="shared" si="0"/>
        <v>0</v>
      </c>
      <c r="H27" s="40">
        <f t="shared" si="1"/>
        <v>0</v>
      </c>
      <c r="I27" s="19"/>
      <c r="J27" s="82"/>
      <c r="K27" s="78"/>
      <c r="N27" s="37">
        <v>26</v>
      </c>
    </row>
    <row r="28" spans="1:14" x14ac:dyDescent="0.25">
      <c r="A28" s="18" t="s">
        <v>119</v>
      </c>
      <c r="B28" s="158" t="s">
        <v>15</v>
      </c>
      <c r="C28" s="158"/>
      <c r="D28" s="112"/>
      <c r="E28" s="113"/>
      <c r="F28" s="113"/>
      <c r="G28" s="40">
        <f t="shared" si="0"/>
        <v>0</v>
      </c>
      <c r="H28" s="40">
        <f t="shared" si="1"/>
        <v>0</v>
      </c>
      <c r="I28" s="19"/>
      <c r="J28" s="82"/>
      <c r="K28" s="78"/>
      <c r="N28" s="37">
        <v>27</v>
      </c>
    </row>
    <row r="29" spans="1:14" x14ac:dyDescent="0.25">
      <c r="A29" s="18" t="s">
        <v>129</v>
      </c>
      <c r="B29" s="158" t="s">
        <v>15</v>
      </c>
      <c r="C29" s="158"/>
      <c r="D29" s="112"/>
      <c r="E29" s="113"/>
      <c r="F29" s="113"/>
      <c r="G29" s="40">
        <f t="shared" si="0"/>
        <v>0</v>
      </c>
      <c r="H29" s="40">
        <f t="shared" si="1"/>
        <v>0</v>
      </c>
      <c r="I29" s="19"/>
      <c r="J29" s="82"/>
      <c r="K29" s="78"/>
      <c r="N29" s="37">
        <v>28</v>
      </c>
    </row>
    <row r="30" spans="1:14" x14ac:dyDescent="0.25">
      <c r="A30" s="18" t="s">
        <v>130</v>
      </c>
      <c r="B30" s="158" t="s">
        <v>15</v>
      </c>
      <c r="C30" s="158"/>
      <c r="D30" s="112"/>
      <c r="E30" s="113"/>
      <c r="F30" s="113"/>
      <c r="G30" s="40">
        <f t="shared" si="0"/>
        <v>0</v>
      </c>
      <c r="H30" s="40">
        <f t="shared" si="1"/>
        <v>0</v>
      </c>
      <c r="I30" s="19"/>
      <c r="J30" s="82"/>
      <c r="K30" s="78"/>
      <c r="N30" s="37">
        <v>29</v>
      </c>
    </row>
    <row r="31" spans="1:14" x14ac:dyDescent="0.25">
      <c r="A31" s="18" t="s">
        <v>131</v>
      </c>
      <c r="B31" s="158" t="s">
        <v>15</v>
      </c>
      <c r="C31" s="158"/>
      <c r="D31" s="112"/>
      <c r="E31" s="113"/>
      <c r="F31" s="113"/>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17"/>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69"/>
      <c r="C68" s="17" t="s">
        <v>54</v>
      </c>
      <c r="D68" s="172"/>
      <c r="E68" s="117"/>
      <c r="F68" s="156"/>
      <c r="G68" s="40">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17"/>
      <c r="F69" s="156"/>
      <c r="G69" s="40">
        <f>IFERROR(E69*F67,"")</f>
        <v>0</v>
      </c>
      <c r="H69" s="44">
        <f t="shared" si="5"/>
        <v>0</v>
      </c>
      <c r="I69" s="174"/>
      <c r="J69" s="95">
        <f t="shared" si="6"/>
        <v>0</v>
      </c>
      <c r="K69" s="24"/>
    </row>
    <row r="70" spans="1:11" ht="15.75" customHeight="1" x14ac:dyDescent="0.25">
      <c r="A70" s="176"/>
      <c r="B70" s="169"/>
      <c r="C70" s="17" t="s">
        <v>54</v>
      </c>
      <c r="D70" s="172"/>
      <c r="E70" s="117"/>
      <c r="F70" s="156"/>
      <c r="G70" s="40">
        <f>IFERROR(E70*F67,"")</f>
        <v>0</v>
      </c>
      <c r="H70" s="44">
        <f t="shared" si="5"/>
        <v>0</v>
      </c>
      <c r="I70" s="174"/>
      <c r="J70" s="95">
        <f t="shared" si="6"/>
        <v>0</v>
      </c>
      <c r="K70" s="24"/>
    </row>
    <row r="71" spans="1:11" ht="15.75" customHeight="1" x14ac:dyDescent="0.25">
      <c r="A71" s="177"/>
      <c r="B71" s="170"/>
      <c r="C71" s="17" t="s">
        <v>54</v>
      </c>
      <c r="D71" s="173"/>
      <c r="E71" s="117"/>
      <c r="F71" s="157"/>
      <c r="G71" s="40">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17"/>
      <c r="F73" s="156"/>
      <c r="G73" s="40" t="str">
        <f>IFERROR(E73*F72,"")</f>
        <v/>
      </c>
      <c r="H73" s="44" t="str">
        <f t="shared" si="5"/>
        <v/>
      </c>
      <c r="I73" s="174"/>
      <c r="J73" s="95">
        <f t="shared" si="6"/>
        <v>0</v>
      </c>
      <c r="K73" s="24"/>
    </row>
    <row r="74" spans="1:11" ht="15" customHeight="1" x14ac:dyDescent="0.25">
      <c r="A74" s="176"/>
      <c r="B74" s="169"/>
      <c r="C74" s="17" t="s">
        <v>54</v>
      </c>
      <c r="D74" s="172"/>
      <c r="E74" s="117"/>
      <c r="F74" s="156"/>
      <c r="G74" s="40" t="str">
        <f>IFERROR(E74*F72,"")</f>
        <v/>
      </c>
      <c r="H74" s="44" t="str">
        <f t="shared" si="5"/>
        <v/>
      </c>
      <c r="I74" s="174"/>
      <c r="J74" s="95">
        <f t="shared" si="6"/>
        <v>0</v>
      </c>
      <c r="K74" s="24"/>
    </row>
    <row r="75" spans="1:11" ht="15" customHeight="1" x14ac:dyDescent="0.25">
      <c r="A75" s="176"/>
      <c r="B75" s="169"/>
      <c r="C75" s="17" t="s">
        <v>54</v>
      </c>
      <c r="D75" s="172"/>
      <c r="E75" s="117"/>
      <c r="F75" s="156"/>
      <c r="G75" s="40" t="str">
        <f>IFERROR(E75*F72,"")</f>
        <v/>
      </c>
      <c r="H75" s="44" t="str">
        <f t="shared" si="5"/>
        <v/>
      </c>
      <c r="I75" s="174"/>
      <c r="J75" s="95">
        <f t="shared" si="6"/>
        <v>0</v>
      </c>
      <c r="K75" s="24"/>
    </row>
    <row r="76" spans="1:11" ht="15" customHeight="1" x14ac:dyDescent="0.25">
      <c r="A76" s="177"/>
      <c r="B76" s="170"/>
      <c r="C76" s="17" t="s">
        <v>54</v>
      </c>
      <c r="D76" s="173"/>
      <c r="E76" s="117"/>
      <c r="F76" s="157"/>
      <c r="G76" s="40"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17"/>
      <c r="F78" s="156"/>
      <c r="G78" s="40" t="str">
        <f>IFERROR(E78*F77,"")</f>
        <v/>
      </c>
      <c r="H78" s="44" t="str">
        <f t="shared" si="5"/>
        <v/>
      </c>
      <c r="I78" s="174"/>
      <c r="J78" s="95">
        <f t="shared" si="6"/>
        <v>0</v>
      </c>
      <c r="K78" s="24"/>
    </row>
    <row r="79" spans="1:11" x14ac:dyDescent="0.25">
      <c r="A79" s="176"/>
      <c r="B79" s="169"/>
      <c r="C79" s="17" t="s">
        <v>54</v>
      </c>
      <c r="D79" s="172"/>
      <c r="E79" s="117"/>
      <c r="F79" s="156"/>
      <c r="G79" s="40" t="str">
        <f>IFERROR(E79*F77,"")</f>
        <v/>
      </c>
      <c r="H79" s="44" t="str">
        <f t="shared" si="5"/>
        <v/>
      </c>
      <c r="I79" s="174"/>
      <c r="J79" s="95">
        <f t="shared" si="6"/>
        <v>0</v>
      </c>
      <c r="K79" s="24"/>
    </row>
    <row r="80" spans="1:11" x14ac:dyDescent="0.25">
      <c r="A80" s="176"/>
      <c r="B80" s="169"/>
      <c r="C80" s="17" t="s">
        <v>54</v>
      </c>
      <c r="D80" s="172"/>
      <c r="E80" s="117"/>
      <c r="F80" s="156"/>
      <c r="G80" s="40" t="str">
        <f>IFERROR(E80*F77,"")</f>
        <v/>
      </c>
      <c r="H80" s="44" t="str">
        <f t="shared" si="5"/>
        <v/>
      </c>
      <c r="I80" s="174"/>
      <c r="J80" s="95">
        <f t="shared" si="6"/>
        <v>0</v>
      </c>
      <c r="K80" s="24"/>
    </row>
    <row r="81" spans="1:11" x14ac:dyDescent="0.25">
      <c r="A81" s="177"/>
      <c r="B81" s="170"/>
      <c r="C81" s="17" t="s">
        <v>54</v>
      </c>
      <c r="D81" s="173"/>
      <c r="E81" s="117"/>
      <c r="F81" s="157"/>
      <c r="G81" s="40"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17"/>
      <c r="F83" s="156"/>
      <c r="G83" s="40" t="str">
        <f>IFERROR(E83*F82,"")</f>
        <v/>
      </c>
      <c r="H83" s="44" t="str">
        <f t="shared" si="5"/>
        <v/>
      </c>
      <c r="I83" s="174"/>
      <c r="J83" s="95">
        <f t="shared" si="6"/>
        <v>0</v>
      </c>
      <c r="K83" s="24"/>
    </row>
    <row r="84" spans="1:11" x14ac:dyDescent="0.25">
      <c r="A84" s="176"/>
      <c r="B84" s="169"/>
      <c r="C84" s="17" t="s">
        <v>54</v>
      </c>
      <c r="D84" s="172"/>
      <c r="E84" s="117"/>
      <c r="F84" s="156"/>
      <c r="G84" s="40" t="str">
        <f>IFERROR(E84*F82,"")</f>
        <v/>
      </c>
      <c r="H84" s="44" t="str">
        <f t="shared" si="5"/>
        <v/>
      </c>
      <c r="I84" s="174"/>
      <c r="J84" s="95">
        <f t="shared" si="6"/>
        <v>0</v>
      </c>
      <c r="K84" s="24"/>
    </row>
    <row r="85" spans="1:11" x14ac:dyDescent="0.25">
      <c r="A85" s="176"/>
      <c r="B85" s="169"/>
      <c r="C85" s="17" t="s">
        <v>54</v>
      </c>
      <c r="D85" s="172"/>
      <c r="E85" s="117"/>
      <c r="F85" s="156"/>
      <c r="G85" s="40" t="str">
        <f>IFERROR(E85*F82,"")</f>
        <v/>
      </c>
      <c r="H85" s="44" t="str">
        <f t="shared" si="5"/>
        <v/>
      </c>
      <c r="I85" s="174"/>
      <c r="J85" s="95">
        <f t="shared" si="6"/>
        <v>0</v>
      </c>
      <c r="K85" s="24"/>
    </row>
    <row r="86" spans="1:11" x14ac:dyDescent="0.25">
      <c r="A86" s="177"/>
      <c r="B86" s="170"/>
      <c r="C86" s="17" t="s">
        <v>54</v>
      </c>
      <c r="D86" s="173"/>
      <c r="E86" s="117"/>
      <c r="F86" s="157"/>
      <c r="G86" s="40"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17"/>
      <c r="F88" s="156"/>
      <c r="G88" s="40" t="str">
        <f>IFERROR(E88*F87,"")</f>
        <v/>
      </c>
      <c r="H88" s="44" t="str">
        <f t="shared" si="5"/>
        <v/>
      </c>
      <c r="I88" s="174"/>
      <c r="J88" s="95">
        <f t="shared" si="6"/>
        <v>0</v>
      </c>
      <c r="K88" s="24"/>
    </row>
    <row r="89" spans="1:11" x14ac:dyDescent="0.25">
      <c r="A89" s="176"/>
      <c r="B89" s="169"/>
      <c r="C89" s="17" t="s">
        <v>54</v>
      </c>
      <c r="D89" s="172"/>
      <c r="E89" s="117"/>
      <c r="F89" s="156"/>
      <c r="G89" s="40" t="str">
        <f>IFERROR(E89*F87,"")</f>
        <v/>
      </c>
      <c r="H89" s="44" t="str">
        <f t="shared" si="5"/>
        <v/>
      </c>
      <c r="I89" s="174"/>
      <c r="J89" s="95">
        <f t="shared" si="6"/>
        <v>0</v>
      </c>
      <c r="K89" s="24"/>
    </row>
    <row r="90" spans="1:11" x14ac:dyDescent="0.25">
      <c r="A90" s="176"/>
      <c r="B90" s="169"/>
      <c r="C90" s="17" t="s">
        <v>54</v>
      </c>
      <c r="D90" s="172"/>
      <c r="E90" s="117"/>
      <c r="F90" s="156"/>
      <c r="G90" s="40" t="str">
        <f>IFERROR(E90*F87,"")</f>
        <v/>
      </c>
      <c r="H90" s="44" t="str">
        <f t="shared" si="5"/>
        <v/>
      </c>
      <c r="I90" s="174"/>
      <c r="J90" s="95">
        <f t="shared" si="6"/>
        <v>0</v>
      </c>
      <c r="K90" s="24"/>
    </row>
    <row r="91" spans="1:11" x14ac:dyDescent="0.25">
      <c r="A91" s="177"/>
      <c r="B91" s="170"/>
      <c r="C91" s="17" t="s">
        <v>54</v>
      </c>
      <c r="D91" s="173"/>
      <c r="E91" s="117"/>
      <c r="F91" s="157"/>
      <c r="G91" s="40"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17"/>
      <c r="F93" s="156"/>
      <c r="G93" s="40" t="str">
        <f>IFERROR(E93*F92,"")</f>
        <v/>
      </c>
      <c r="H93" s="44" t="str">
        <f t="shared" si="5"/>
        <v/>
      </c>
      <c r="I93" s="174"/>
      <c r="J93" s="95">
        <f t="shared" si="6"/>
        <v>0</v>
      </c>
      <c r="K93" s="24"/>
    </row>
    <row r="94" spans="1:11" x14ac:dyDescent="0.25">
      <c r="A94" s="176"/>
      <c r="B94" s="169"/>
      <c r="C94" s="17" t="s">
        <v>54</v>
      </c>
      <c r="D94" s="172"/>
      <c r="E94" s="117"/>
      <c r="F94" s="156"/>
      <c r="G94" s="40" t="str">
        <f>IFERROR(E94*F92,"")</f>
        <v/>
      </c>
      <c r="H94" s="44" t="str">
        <f t="shared" si="5"/>
        <v/>
      </c>
      <c r="I94" s="174"/>
      <c r="J94" s="95">
        <f t="shared" si="6"/>
        <v>0</v>
      </c>
      <c r="K94" s="24"/>
    </row>
    <row r="95" spans="1:11" x14ac:dyDescent="0.25">
      <c r="A95" s="176"/>
      <c r="B95" s="169"/>
      <c r="C95" s="17" t="s">
        <v>54</v>
      </c>
      <c r="D95" s="172"/>
      <c r="E95" s="117"/>
      <c r="F95" s="156"/>
      <c r="G95" s="40" t="str">
        <f>IFERROR(E95*F92,"")</f>
        <v/>
      </c>
      <c r="H95" s="44" t="str">
        <f t="shared" si="5"/>
        <v/>
      </c>
      <c r="I95" s="174"/>
      <c r="J95" s="95">
        <f t="shared" si="6"/>
        <v>0</v>
      </c>
      <c r="K95" s="24"/>
    </row>
    <row r="96" spans="1:11" x14ac:dyDescent="0.25">
      <c r="A96" s="177"/>
      <c r="B96" s="170"/>
      <c r="C96" s="17" t="s">
        <v>54</v>
      </c>
      <c r="D96" s="173"/>
      <c r="E96" s="117"/>
      <c r="F96" s="157"/>
      <c r="G96" s="40"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17"/>
      <c r="F98" s="156"/>
      <c r="G98" s="40" t="str">
        <f>IFERROR(E98*F97,"")</f>
        <v/>
      </c>
      <c r="H98" s="44" t="str">
        <f t="shared" si="5"/>
        <v/>
      </c>
      <c r="I98" s="174"/>
      <c r="J98" s="95">
        <f t="shared" si="6"/>
        <v>0</v>
      </c>
      <c r="K98" s="24"/>
    </row>
    <row r="99" spans="1:11" x14ac:dyDescent="0.25">
      <c r="A99" s="176"/>
      <c r="B99" s="169"/>
      <c r="C99" s="17" t="s">
        <v>54</v>
      </c>
      <c r="D99" s="172"/>
      <c r="E99" s="117"/>
      <c r="F99" s="156"/>
      <c r="G99" s="40" t="str">
        <f>IFERROR(E99*F97,"")</f>
        <v/>
      </c>
      <c r="H99" s="44" t="str">
        <f t="shared" si="5"/>
        <v/>
      </c>
      <c r="I99" s="174"/>
      <c r="J99" s="95">
        <f t="shared" si="6"/>
        <v>0</v>
      </c>
      <c r="K99" s="24"/>
    </row>
    <row r="100" spans="1:11" x14ac:dyDescent="0.25">
      <c r="A100" s="176"/>
      <c r="B100" s="169"/>
      <c r="C100" s="17" t="s">
        <v>54</v>
      </c>
      <c r="D100" s="172"/>
      <c r="E100" s="117"/>
      <c r="F100" s="156"/>
      <c r="G100" s="40" t="str">
        <f>IFERROR(E100*F97,"")</f>
        <v/>
      </c>
      <c r="H100" s="44" t="str">
        <f t="shared" si="5"/>
        <v/>
      </c>
      <c r="I100" s="174"/>
      <c r="J100" s="95">
        <f t="shared" si="6"/>
        <v>0</v>
      </c>
      <c r="K100" s="24"/>
    </row>
    <row r="101" spans="1:11" x14ac:dyDescent="0.25">
      <c r="A101" s="177"/>
      <c r="B101" s="170"/>
      <c r="C101" s="17" t="s">
        <v>54</v>
      </c>
      <c r="D101" s="173"/>
      <c r="E101" s="117"/>
      <c r="F101" s="157"/>
      <c r="G101" s="40"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17"/>
      <c r="F103" s="156"/>
      <c r="G103" s="40" t="str">
        <f>IFERROR(E103*F102,"")</f>
        <v/>
      </c>
      <c r="H103" s="44" t="str">
        <f t="shared" si="5"/>
        <v/>
      </c>
      <c r="I103" s="174"/>
      <c r="J103" s="95">
        <f t="shared" si="6"/>
        <v>0</v>
      </c>
      <c r="K103" s="24"/>
    </row>
    <row r="104" spans="1:11" x14ac:dyDescent="0.25">
      <c r="A104" s="176"/>
      <c r="B104" s="169"/>
      <c r="C104" s="17" t="s">
        <v>54</v>
      </c>
      <c r="D104" s="172"/>
      <c r="E104" s="117"/>
      <c r="F104" s="156"/>
      <c r="G104" s="40" t="str">
        <f>IFERROR(E104*F102,"")</f>
        <v/>
      </c>
      <c r="H104" s="44" t="str">
        <f t="shared" si="5"/>
        <v/>
      </c>
      <c r="I104" s="174"/>
      <c r="J104" s="95">
        <f t="shared" si="6"/>
        <v>0</v>
      </c>
      <c r="K104" s="24"/>
    </row>
    <row r="105" spans="1:11" x14ac:dyDescent="0.25">
      <c r="A105" s="176"/>
      <c r="B105" s="169"/>
      <c r="C105" s="17" t="s">
        <v>54</v>
      </c>
      <c r="D105" s="172"/>
      <c r="E105" s="117"/>
      <c r="F105" s="156"/>
      <c r="G105" s="40" t="str">
        <f>IFERROR(E105*F102,"")</f>
        <v/>
      </c>
      <c r="H105" s="44" t="str">
        <f t="shared" si="5"/>
        <v/>
      </c>
      <c r="I105" s="174"/>
      <c r="J105" s="95">
        <f t="shared" si="6"/>
        <v>0</v>
      </c>
      <c r="K105" s="24"/>
    </row>
    <row r="106" spans="1:11" x14ac:dyDescent="0.25">
      <c r="A106" s="177"/>
      <c r="B106" s="170"/>
      <c r="C106" s="17" t="s">
        <v>54</v>
      </c>
      <c r="D106" s="173"/>
      <c r="E106" s="117"/>
      <c r="F106" s="157"/>
      <c r="G106" s="40"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17"/>
      <c r="F108" s="156"/>
      <c r="G108" s="40" t="str">
        <f>IFERROR(E108*F107,"")</f>
        <v/>
      </c>
      <c r="H108" s="44" t="str">
        <f t="shared" si="5"/>
        <v/>
      </c>
      <c r="I108" s="174"/>
      <c r="J108" s="95">
        <f t="shared" si="6"/>
        <v>0</v>
      </c>
      <c r="K108" s="24"/>
    </row>
    <row r="109" spans="1:11" x14ac:dyDescent="0.25">
      <c r="A109" s="176"/>
      <c r="B109" s="169"/>
      <c r="C109" s="17" t="s">
        <v>54</v>
      </c>
      <c r="D109" s="172"/>
      <c r="E109" s="117"/>
      <c r="F109" s="156"/>
      <c r="G109" s="40" t="str">
        <f>IFERROR(E109*F107,"")</f>
        <v/>
      </c>
      <c r="H109" s="44" t="str">
        <f t="shared" si="5"/>
        <v/>
      </c>
      <c r="I109" s="174"/>
      <c r="J109" s="95">
        <f t="shared" si="6"/>
        <v>0</v>
      </c>
      <c r="K109" s="24"/>
    </row>
    <row r="110" spans="1:11" x14ac:dyDescent="0.25">
      <c r="A110" s="176"/>
      <c r="B110" s="169"/>
      <c r="C110" s="17" t="s">
        <v>54</v>
      </c>
      <c r="D110" s="172"/>
      <c r="E110" s="117"/>
      <c r="F110" s="156"/>
      <c r="G110" s="40" t="str">
        <f>IFERROR(E110*F107,"")</f>
        <v/>
      </c>
      <c r="H110" s="44" t="str">
        <f t="shared" si="5"/>
        <v/>
      </c>
      <c r="I110" s="174"/>
      <c r="J110" s="95">
        <f t="shared" si="6"/>
        <v>0</v>
      </c>
      <c r="K110" s="24"/>
    </row>
    <row r="111" spans="1:11" x14ac:dyDescent="0.25">
      <c r="A111" s="177"/>
      <c r="B111" s="170"/>
      <c r="C111" s="17" t="s">
        <v>54</v>
      </c>
      <c r="D111" s="173"/>
      <c r="E111" s="117"/>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17"/>
      <c r="F113" s="156"/>
      <c r="G113" s="40" t="str">
        <f>IFERROR(E113*F112,"")</f>
        <v/>
      </c>
      <c r="H113" s="44" t="str">
        <f t="shared" si="5"/>
        <v/>
      </c>
      <c r="I113" s="174"/>
      <c r="J113" s="95">
        <f t="shared" si="6"/>
        <v>0</v>
      </c>
      <c r="K113" s="24"/>
    </row>
    <row r="114" spans="1:13" x14ac:dyDescent="0.25">
      <c r="A114" s="176"/>
      <c r="B114" s="169"/>
      <c r="C114" s="17" t="s">
        <v>54</v>
      </c>
      <c r="D114" s="172"/>
      <c r="E114" s="117"/>
      <c r="F114" s="156"/>
      <c r="G114" s="40" t="str">
        <f>IFERROR(E114*F112,"")</f>
        <v/>
      </c>
      <c r="H114" s="44" t="str">
        <f t="shared" si="5"/>
        <v/>
      </c>
      <c r="I114" s="174"/>
      <c r="J114" s="95">
        <f t="shared" si="6"/>
        <v>0</v>
      </c>
      <c r="K114" s="24"/>
    </row>
    <row r="115" spans="1:13" x14ac:dyDescent="0.25">
      <c r="A115" s="176"/>
      <c r="B115" s="169"/>
      <c r="C115" s="17" t="s">
        <v>54</v>
      </c>
      <c r="D115" s="172"/>
      <c r="E115" s="117"/>
      <c r="F115" s="156"/>
      <c r="G115" s="40" t="str">
        <f>IFERROR(E115*F112,"")</f>
        <v/>
      </c>
      <c r="H115" s="44" t="str">
        <f t="shared" si="5"/>
        <v/>
      </c>
      <c r="I115" s="174"/>
      <c r="J115" s="95">
        <f t="shared" si="6"/>
        <v>0</v>
      </c>
      <c r="K115" s="24"/>
    </row>
    <row r="116" spans="1:13" x14ac:dyDescent="0.25">
      <c r="A116" s="177"/>
      <c r="B116" s="170"/>
      <c r="C116" s="17" t="s">
        <v>54</v>
      </c>
      <c r="D116" s="173"/>
      <c r="E116" s="117"/>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38.25" x14ac:dyDescent="0.25">
      <c r="A188" s="22" t="s">
        <v>51</v>
      </c>
      <c r="B188" s="178" t="s">
        <v>85</v>
      </c>
      <c r="C188" s="178"/>
      <c r="D188" s="178"/>
      <c r="E188" s="178"/>
      <c r="F188" s="179"/>
      <c r="G188" s="8">
        <f>SUM(G189:G193)</f>
        <v>0</v>
      </c>
      <c r="H188" s="8">
        <f>SUM(H189:H193)</f>
        <v>0</v>
      </c>
      <c r="I188" s="130"/>
      <c r="J188" s="82"/>
      <c r="K188" s="87" t="s">
        <v>68</v>
      </c>
      <c r="L188" s="87" t="s">
        <v>177</v>
      </c>
    </row>
    <row r="189" spans="1:12" ht="18.75" customHeight="1" x14ac:dyDescent="0.25">
      <c r="A189" s="18" t="s">
        <v>53</v>
      </c>
      <c r="B189" s="163" t="s">
        <v>69</v>
      </c>
      <c r="C189" s="163"/>
      <c r="D189" s="32" t="s">
        <v>70</v>
      </c>
      <c r="E189" s="88"/>
      <c r="F189" s="90"/>
      <c r="G189" s="89">
        <f>E189*K189*L189/100</f>
        <v>0</v>
      </c>
      <c r="H189" s="40">
        <f>ROUND(G189*$D$7,2)</f>
        <v>0</v>
      </c>
      <c r="I189" s="19"/>
      <c r="J189" s="82"/>
      <c r="K189" s="47"/>
      <c r="L189" s="47"/>
    </row>
    <row r="190" spans="1:12" ht="18.75" customHeight="1"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18.75" customHeight="1" x14ac:dyDescent="0.25">
      <c r="A191" s="18" t="s">
        <v>57</v>
      </c>
      <c r="B191" s="163" t="s">
        <v>69</v>
      </c>
      <c r="C191" s="163"/>
      <c r="D191" s="32" t="s">
        <v>70</v>
      </c>
      <c r="E191" s="88"/>
      <c r="F191" s="91"/>
      <c r="G191" s="89">
        <f>E191*K191*L191/100</f>
        <v>0</v>
      </c>
      <c r="H191" s="40">
        <f t="shared" si="27"/>
        <v>0</v>
      </c>
      <c r="I191" s="19"/>
      <c r="J191" s="82"/>
      <c r="K191" s="47"/>
      <c r="L191" s="47"/>
    </row>
    <row r="192" spans="1:12" ht="18.75" customHeight="1" x14ac:dyDescent="0.25">
      <c r="A192" s="18" t="s">
        <v>58</v>
      </c>
      <c r="B192" s="163" t="s">
        <v>69</v>
      </c>
      <c r="C192" s="163"/>
      <c r="D192" s="32" t="s">
        <v>70</v>
      </c>
      <c r="E192" s="88"/>
      <c r="F192" s="91"/>
      <c r="G192" s="89">
        <f>E192*K192*L192/100</f>
        <v>0</v>
      </c>
      <c r="H192" s="40">
        <f t="shared" si="27"/>
        <v>0</v>
      </c>
      <c r="I192" s="19"/>
      <c r="J192" s="82"/>
      <c r="K192" s="47"/>
      <c r="L192" s="47"/>
    </row>
    <row r="193" spans="1:12" ht="18.75" customHeight="1"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q4c26huiIXdOVpW7by+vmnG5saiaPgDyD/t70Mi/n/48S0C+HvLM4ZuoH4+XyNhl27AtfVnvG4Z4Hrj3seMiOA==" saltValue="XKB0R0FTHMKBlz5Aw9eY5A==" spinCount="100000" sheet="1" objects="1" scenarios="1"/>
  <mergeCells count="131">
    <mergeCell ref="A194:F194"/>
    <mergeCell ref="B34:C34"/>
    <mergeCell ref="B35:C35"/>
    <mergeCell ref="B36:C36"/>
    <mergeCell ref="B191:C191"/>
    <mergeCell ref="B192:C192"/>
    <mergeCell ref="B193:C193"/>
    <mergeCell ref="A181:A187"/>
    <mergeCell ref="B181:B187"/>
    <mergeCell ref="A153:A159"/>
    <mergeCell ref="B153:B159"/>
    <mergeCell ref="A125:A131"/>
    <mergeCell ref="B125:B131"/>
    <mergeCell ref="B66:F66"/>
    <mergeCell ref="B37:C37"/>
    <mergeCell ref="A87:A91"/>
    <mergeCell ref="B87:B91"/>
    <mergeCell ref="D87:D91"/>
    <mergeCell ref="A112:A116"/>
    <mergeCell ref="B112:B116"/>
    <mergeCell ref="D112:D116"/>
    <mergeCell ref="A97:A101"/>
    <mergeCell ref="A77:A81"/>
    <mergeCell ref="B77:B81"/>
    <mergeCell ref="B188:F188"/>
    <mergeCell ref="B189:C189"/>
    <mergeCell ref="A139:A145"/>
    <mergeCell ref="B139:B145"/>
    <mergeCell ref="A146:A152"/>
    <mergeCell ref="B146:B152"/>
    <mergeCell ref="F82:F86"/>
    <mergeCell ref="F112:F116"/>
    <mergeCell ref="B190:C190"/>
    <mergeCell ref="A167:A173"/>
    <mergeCell ref="B167:B173"/>
    <mergeCell ref="A174:A180"/>
    <mergeCell ref="B174:B180"/>
    <mergeCell ref="A160:A166"/>
    <mergeCell ref="B160:B166"/>
    <mergeCell ref="A132:A138"/>
    <mergeCell ref="B132:B138"/>
    <mergeCell ref="B117:F117"/>
    <mergeCell ref="A118:A124"/>
    <mergeCell ref="B118:B124"/>
    <mergeCell ref="I67:I116"/>
    <mergeCell ref="B97:B101"/>
    <mergeCell ref="D97:D101"/>
    <mergeCell ref="A92:A96"/>
    <mergeCell ref="B67:B71"/>
    <mergeCell ref="B92:B96"/>
    <mergeCell ref="D92:D96"/>
    <mergeCell ref="A82:A86"/>
    <mergeCell ref="B82:B86"/>
    <mergeCell ref="D82:D86"/>
    <mergeCell ref="A72:A76"/>
    <mergeCell ref="A67:A71"/>
    <mergeCell ref="D67:D71"/>
    <mergeCell ref="A107:A111"/>
    <mergeCell ref="B107:B111"/>
    <mergeCell ref="D107:D111"/>
    <mergeCell ref="A102:A106"/>
    <mergeCell ref="B102:B106"/>
    <mergeCell ref="D102:D106"/>
    <mergeCell ref="F107:F111"/>
    <mergeCell ref="F102:F106"/>
    <mergeCell ref="B54:C54"/>
    <mergeCell ref="B55:C55"/>
    <mergeCell ref="B56:C56"/>
    <mergeCell ref="B72:B76"/>
    <mergeCell ref="D72:D76"/>
    <mergeCell ref="D77:D81"/>
    <mergeCell ref="F72:F76"/>
    <mergeCell ref="F77:F81"/>
    <mergeCell ref="B57:C57"/>
    <mergeCell ref="B58:C58"/>
    <mergeCell ref="B59:C59"/>
    <mergeCell ref="B60:C60"/>
    <mergeCell ref="B61:C61"/>
    <mergeCell ref="B62:C62"/>
    <mergeCell ref="B63:C63"/>
    <mergeCell ref="B64:C64"/>
    <mergeCell ref="B65:C65"/>
    <mergeCell ref="F67:F71"/>
    <mergeCell ref="B16:C16"/>
    <mergeCell ref="B17:C17"/>
    <mergeCell ref="B18:C18"/>
    <mergeCell ref="B22:C22"/>
    <mergeCell ref="B33:C33"/>
    <mergeCell ref="B52:C52"/>
    <mergeCell ref="D3:I3"/>
    <mergeCell ref="B10:F10"/>
    <mergeCell ref="B12:C12"/>
    <mergeCell ref="B13:C13"/>
    <mergeCell ref="B14:C14"/>
    <mergeCell ref="B15:C15"/>
    <mergeCell ref="B11:D11"/>
    <mergeCell ref="B20:C20"/>
    <mergeCell ref="B44:C44"/>
    <mergeCell ref="B51:C51"/>
    <mergeCell ref="B26:C26"/>
    <mergeCell ref="B27:C27"/>
    <mergeCell ref="B43:C43"/>
    <mergeCell ref="B45:C45"/>
    <mergeCell ref="B46:C46"/>
    <mergeCell ref="B47:C47"/>
    <mergeCell ref="B48:C48"/>
    <mergeCell ref="B49:C49"/>
    <mergeCell ref="D1:I1"/>
    <mergeCell ref="F87:F91"/>
    <mergeCell ref="F92:F96"/>
    <mergeCell ref="F97:F101"/>
    <mergeCell ref="B30:C30"/>
    <mergeCell ref="B31:C31"/>
    <mergeCell ref="B28:C28"/>
    <mergeCell ref="B29:C29"/>
    <mergeCell ref="B19:C19"/>
    <mergeCell ref="B21:C21"/>
    <mergeCell ref="B23:C23"/>
    <mergeCell ref="B24:C24"/>
    <mergeCell ref="B25:C25"/>
    <mergeCell ref="B32:D32"/>
    <mergeCell ref="B9:C9"/>
    <mergeCell ref="B39:F39"/>
    <mergeCell ref="B40:C40"/>
    <mergeCell ref="B41:C41"/>
    <mergeCell ref="B42:C42"/>
    <mergeCell ref="B50:F50"/>
    <mergeCell ref="B53:C53"/>
    <mergeCell ref="A3:C3"/>
    <mergeCell ref="A5:C5"/>
    <mergeCell ref="B38:F38"/>
  </mergeCells>
  <dataValidations xWindow="428" yWindow="395" count="13">
    <dataValidation allowBlank="1" showInputMessage="1" showErrorMessage="1" prompt="Fizinio rodiklio numeris turi sutapti su paraiškoje nurodytu numeriu." sqref="D2"/>
    <dataValidation allowBlank="1" showErrorMessage="1" sqref="G67:G116"/>
    <dataValidation type="list" allowBlank="1" showInputMessage="1" showErrorMessage="1" prompt="pasirinkite finansavimo intensyvumą, vadovaujantis Aprašo 41 p." sqref="D7">
      <formula1>" ,100%,0%,25%,35%,40%,45%,50%,60%,65%,70%,75%,80%"</formula1>
    </dataValidation>
    <dataValidation type="list" allowBlank="1" showInputMessage="1" showErrorMessage="1" sqref="M67">
      <formula1>$P$67:$P$69</formula1>
    </dataValidation>
    <dataValidation type="list" allowBlank="1" showInputMessage="1" showErrorMessage="1" sqref="D4">
      <formula1>$M$2:$M$6</formula1>
    </dataValidation>
    <dataValidation type="list" allowBlank="1" showInputMessage="1" showErrorMessage="1" sqref="M11 D51:D65 D40:D49 D33:D37 D27:D31 D12:D25">
      <formula1>$M$11:$M$12</formula1>
    </dataValidation>
    <dataValidation type="list" allowBlank="1" showInputMessage="1" showErrorMessage="1" sqref="D6">
      <formula1>$N$2:$N$37</formula1>
    </dataValidation>
    <dataValidation type="list" allowBlank="1" showInputMessage="1" showErrorMessage="1" sqref="D119:D124 D182:D187 D175:D180 D168:D173 D161:D166 D154:D159 D147:D152 D140:D145 D133:D138 D126:D131">
      <formula1>$M$117:$M$118</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allowBlank="1" showInputMessage="1" showErrorMessage="1" prompt="įrašykite, kiek vienetų rodiklio siekiama" sqref="H4"/>
    <dataValidation allowBlank="1" showInputMessage="1" showErrorMessage="1" prompt="pro ratą procentą apsiskaičiuokite ir įrašykite reikšmę" sqref="E189:E193"/>
    <dataValidation allowBlank="1" showInputMessage="1" showErrorMessage="1" prompt="pagrįskite, kaip apskaičuotas pro rata procentas" sqref="I189"/>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428" yWindow="395"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4"/>
  <sheetViews>
    <sheetView topLeftCell="B49" zoomScale="90" zoomScaleNormal="90" workbookViewId="0">
      <selection activeCell="J78" sqref="J78"/>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9" style="122" customWidth="1"/>
    <col min="8" max="8" width="18.42578125" style="122" customWidth="1"/>
    <col min="9" max="9" width="33" style="122" customWidth="1"/>
    <col min="10" max="10" width="8.7109375" style="79" customWidth="1"/>
    <col min="11" max="11" width="30.5703125" style="79" customWidth="1"/>
    <col min="12" max="12" width="0.42578125" style="79" customWidth="1"/>
    <col min="13" max="13" width="0.28515625" style="79" hidden="1" customWidth="1"/>
    <col min="14" max="14" width="3" style="37" hidden="1" customWidth="1"/>
    <col min="15" max="15" width="0.140625" style="37" hidden="1" customWidth="1"/>
    <col min="16" max="16" width="9.140625" style="37" hidden="1" customWidth="1"/>
    <col min="17"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97"/>
      <c r="B6" s="97"/>
      <c r="C6" s="97" t="s">
        <v>179</v>
      </c>
      <c r="D6" s="85">
        <v>12</v>
      </c>
      <c r="E6" s="86"/>
      <c r="F6" s="9"/>
      <c r="G6" s="119"/>
      <c r="H6" s="119"/>
      <c r="I6" s="119"/>
      <c r="J6" s="80"/>
      <c r="K6" s="78"/>
      <c r="M6" s="79" t="s">
        <v>155</v>
      </c>
      <c r="N6" s="37">
        <v>5</v>
      </c>
    </row>
    <row r="7" spans="1:15" x14ac:dyDescent="0.25">
      <c r="A7" s="97"/>
      <c r="B7" s="97"/>
      <c r="C7" s="97"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66.75" customHeight="1" x14ac:dyDescent="0.25">
      <c r="A9" s="98" t="s">
        <v>7</v>
      </c>
      <c r="B9" s="162" t="s">
        <v>8</v>
      </c>
      <c r="C9" s="162"/>
      <c r="D9" s="98" t="s">
        <v>9</v>
      </c>
      <c r="E9" s="98" t="s">
        <v>10</v>
      </c>
      <c r="F9" s="9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17"/>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69"/>
      <c r="C68" s="17" t="s">
        <v>54</v>
      </c>
      <c r="D68" s="172"/>
      <c r="E68" s="117"/>
      <c r="F68" s="156"/>
      <c r="G68" s="40">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17"/>
      <c r="F69" s="156"/>
      <c r="G69" s="40">
        <f>IFERROR(E69*F67,"")</f>
        <v>0</v>
      </c>
      <c r="H69" s="44">
        <f t="shared" si="5"/>
        <v>0</v>
      </c>
      <c r="I69" s="174"/>
      <c r="J69" s="95">
        <f t="shared" si="6"/>
        <v>0</v>
      </c>
      <c r="K69" s="24"/>
    </row>
    <row r="70" spans="1:11" ht="15.75" customHeight="1" x14ac:dyDescent="0.25">
      <c r="A70" s="176"/>
      <c r="B70" s="169"/>
      <c r="C70" s="17" t="s">
        <v>54</v>
      </c>
      <c r="D70" s="172"/>
      <c r="E70" s="117"/>
      <c r="F70" s="156"/>
      <c r="G70" s="40">
        <f>IFERROR(E70*F67,"")</f>
        <v>0</v>
      </c>
      <c r="H70" s="44">
        <f t="shared" si="5"/>
        <v>0</v>
      </c>
      <c r="I70" s="174"/>
      <c r="J70" s="95">
        <f t="shared" si="6"/>
        <v>0</v>
      </c>
      <c r="K70" s="24"/>
    </row>
    <row r="71" spans="1:11" ht="15.75" customHeight="1" x14ac:dyDescent="0.25">
      <c r="A71" s="177"/>
      <c r="B71" s="170"/>
      <c r="C71" s="17" t="s">
        <v>54</v>
      </c>
      <c r="D71" s="173"/>
      <c r="E71" s="117"/>
      <c r="F71" s="157"/>
      <c r="G71" s="40">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17"/>
      <c r="F73" s="156"/>
      <c r="G73" s="40" t="str">
        <f>IFERROR(E73*F72,"")</f>
        <v/>
      </c>
      <c r="H73" s="44" t="str">
        <f t="shared" si="5"/>
        <v/>
      </c>
      <c r="I73" s="174"/>
      <c r="J73" s="95">
        <f t="shared" si="6"/>
        <v>0</v>
      </c>
      <c r="K73" s="24"/>
    </row>
    <row r="74" spans="1:11" ht="15" customHeight="1" x14ac:dyDescent="0.25">
      <c r="A74" s="176"/>
      <c r="B74" s="169"/>
      <c r="C74" s="17" t="s">
        <v>54</v>
      </c>
      <c r="D74" s="172"/>
      <c r="E74" s="117"/>
      <c r="F74" s="156"/>
      <c r="G74" s="40" t="str">
        <f>IFERROR(E74*F72,"")</f>
        <v/>
      </c>
      <c r="H74" s="44" t="str">
        <f t="shared" si="5"/>
        <v/>
      </c>
      <c r="I74" s="174"/>
      <c r="J74" s="95">
        <f t="shared" si="6"/>
        <v>0</v>
      </c>
      <c r="K74" s="24"/>
    </row>
    <row r="75" spans="1:11" ht="15" customHeight="1" x14ac:dyDescent="0.25">
      <c r="A75" s="176"/>
      <c r="B75" s="169"/>
      <c r="C75" s="17" t="s">
        <v>54</v>
      </c>
      <c r="D75" s="172"/>
      <c r="E75" s="117"/>
      <c r="F75" s="156"/>
      <c r="G75" s="40" t="str">
        <f>IFERROR(E75*F72,"")</f>
        <v/>
      </c>
      <c r="H75" s="44" t="str">
        <f t="shared" si="5"/>
        <v/>
      </c>
      <c r="I75" s="174"/>
      <c r="J75" s="95">
        <f t="shared" si="6"/>
        <v>0</v>
      </c>
      <c r="K75" s="24"/>
    </row>
    <row r="76" spans="1:11" ht="15" customHeight="1" x14ac:dyDescent="0.25">
      <c r="A76" s="177"/>
      <c r="B76" s="170"/>
      <c r="C76" s="17" t="s">
        <v>54</v>
      </c>
      <c r="D76" s="173"/>
      <c r="E76" s="117"/>
      <c r="F76" s="157"/>
      <c r="G76" s="40"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17"/>
      <c r="F78" s="156"/>
      <c r="G78" s="40" t="str">
        <f>IFERROR(E78*F77,"")</f>
        <v/>
      </c>
      <c r="H78" s="44" t="str">
        <f t="shared" si="5"/>
        <v/>
      </c>
      <c r="I78" s="174"/>
      <c r="J78" s="95">
        <f t="shared" si="6"/>
        <v>0</v>
      </c>
      <c r="K78" s="24"/>
    </row>
    <row r="79" spans="1:11" x14ac:dyDescent="0.25">
      <c r="A79" s="176"/>
      <c r="B79" s="169"/>
      <c r="C79" s="17" t="s">
        <v>54</v>
      </c>
      <c r="D79" s="172"/>
      <c r="E79" s="117"/>
      <c r="F79" s="156"/>
      <c r="G79" s="40" t="str">
        <f>IFERROR(E79*F77,"")</f>
        <v/>
      </c>
      <c r="H79" s="44" t="str">
        <f t="shared" si="5"/>
        <v/>
      </c>
      <c r="I79" s="174"/>
      <c r="J79" s="95">
        <f t="shared" si="6"/>
        <v>0</v>
      </c>
      <c r="K79" s="24"/>
    </row>
    <row r="80" spans="1:11" x14ac:dyDescent="0.25">
      <c r="A80" s="176"/>
      <c r="B80" s="169"/>
      <c r="C80" s="17" t="s">
        <v>54</v>
      </c>
      <c r="D80" s="172"/>
      <c r="E80" s="117"/>
      <c r="F80" s="156"/>
      <c r="G80" s="40" t="str">
        <f>IFERROR(E80*F77,"")</f>
        <v/>
      </c>
      <c r="H80" s="44" t="str">
        <f t="shared" si="5"/>
        <v/>
      </c>
      <c r="I80" s="174"/>
      <c r="J80" s="95">
        <f t="shared" si="6"/>
        <v>0</v>
      </c>
      <c r="K80" s="24"/>
    </row>
    <row r="81" spans="1:11" x14ac:dyDescent="0.25">
      <c r="A81" s="177"/>
      <c r="B81" s="170"/>
      <c r="C81" s="17" t="s">
        <v>54</v>
      </c>
      <c r="D81" s="173"/>
      <c r="E81" s="117"/>
      <c r="F81" s="157"/>
      <c r="G81" s="40"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17"/>
      <c r="F83" s="156"/>
      <c r="G83" s="40" t="str">
        <f>IFERROR(E83*F82,"")</f>
        <v/>
      </c>
      <c r="H83" s="44" t="str">
        <f t="shared" si="5"/>
        <v/>
      </c>
      <c r="I83" s="174"/>
      <c r="J83" s="95">
        <f t="shared" si="6"/>
        <v>0</v>
      </c>
      <c r="K83" s="24"/>
    </row>
    <row r="84" spans="1:11" x14ac:dyDescent="0.25">
      <c r="A84" s="176"/>
      <c r="B84" s="169"/>
      <c r="C84" s="17" t="s">
        <v>54</v>
      </c>
      <c r="D84" s="172"/>
      <c r="E84" s="117"/>
      <c r="F84" s="156"/>
      <c r="G84" s="40" t="str">
        <f>IFERROR(E84*F82,"")</f>
        <v/>
      </c>
      <c r="H84" s="44" t="str">
        <f t="shared" si="5"/>
        <v/>
      </c>
      <c r="I84" s="174"/>
      <c r="J84" s="95">
        <f t="shared" si="6"/>
        <v>0</v>
      </c>
      <c r="K84" s="24"/>
    </row>
    <row r="85" spans="1:11" x14ac:dyDescent="0.25">
      <c r="A85" s="176"/>
      <c r="B85" s="169"/>
      <c r="C85" s="17" t="s">
        <v>54</v>
      </c>
      <c r="D85" s="172"/>
      <c r="E85" s="117"/>
      <c r="F85" s="156"/>
      <c r="G85" s="40" t="str">
        <f>IFERROR(E85*F82,"")</f>
        <v/>
      </c>
      <c r="H85" s="44" t="str">
        <f t="shared" si="5"/>
        <v/>
      </c>
      <c r="I85" s="174"/>
      <c r="J85" s="95">
        <f t="shared" si="6"/>
        <v>0</v>
      </c>
      <c r="K85" s="24"/>
    </row>
    <row r="86" spans="1:11" x14ac:dyDescent="0.25">
      <c r="A86" s="177"/>
      <c r="B86" s="170"/>
      <c r="C86" s="17" t="s">
        <v>54</v>
      </c>
      <c r="D86" s="173"/>
      <c r="E86" s="117"/>
      <c r="F86" s="157"/>
      <c r="G86" s="40"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17"/>
      <c r="F88" s="156"/>
      <c r="G88" s="40" t="str">
        <f>IFERROR(E88*F87,"")</f>
        <v/>
      </c>
      <c r="H88" s="44" t="str">
        <f t="shared" si="5"/>
        <v/>
      </c>
      <c r="I88" s="174"/>
      <c r="J88" s="95">
        <f t="shared" si="6"/>
        <v>0</v>
      </c>
      <c r="K88" s="24"/>
    </row>
    <row r="89" spans="1:11" x14ac:dyDescent="0.25">
      <c r="A89" s="176"/>
      <c r="B89" s="169"/>
      <c r="C89" s="17" t="s">
        <v>54</v>
      </c>
      <c r="D89" s="172"/>
      <c r="E89" s="117"/>
      <c r="F89" s="156"/>
      <c r="G89" s="40" t="str">
        <f>IFERROR(E89*F87,"")</f>
        <v/>
      </c>
      <c r="H89" s="44" t="str">
        <f t="shared" si="5"/>
        <v/>
      </c>
      <c r="I89" s="174"/>
      <c r="J89" s="95">
        <f t="shared" si="6"/>
        <v>0</v>
      </c>
      <c r="K89" s="24"/>
    </row>
    <row r="90" spans="1:11" x14ac:dyDescent="0.25">
      <c r="A90" s="176"/>
      <c r="B90" s="169"/>
      <c r="C90" s="17" t="s">
        <v>54</v>
      </c>
      <c r="D90" s="172"/>
      <c r="E90" s="117"/>
      <c r="F90" s="156"/>
      <c r="G90" s="40" t="str">
        <f>IFERROR(E90*F87,"")</f>
        <v/>
      </c>
      <c r="H90" s="44" t="str">
        <f t="shared" si="5"/>
        <v/>
      </c>
      <c r="I90" s="174"/>
      <c r="J90" s="95">
        <f t="shared" si="6"/>
        <v>0</v>
      </c>
      <c r="K90" s="24"/>
    </row>
    <row r="91" spans="1:11" x14ac:dyDescent="0.25">
      <c r="A91" s="177"/>
      <c r="B91" s="170"/>
      <c r="C91" s="17" t="s">
        <v>54</v>
      </c>
      <c r="D91" s="173"/>
      <c r="E91" s="117"/>
      <c r="F91" s="157"/>
      <c r="G91" s="40"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17"/>
      <c r="F93" s="156"/>
      <c r="G93" s="40" t="str">
        <f>IFERROR(E93*F92,"")</f>
        <v/>
      </c>
      <c r="H93" s="44" t="str">
        <f t="shared" si="5"/>
        <v/>
      </c>
      <c r="I93" s="174"/>
      <c r="J93" s="95">
        <f t="shared" si="6"/>
        <v>0</v>
      </c>
      <c r="K93" s="24"/>
    </row>
    <row r="94" spans="1:11" x14ac:dyDescent="0.25">
      <c r="A94" s="176"/>
      <c r="B94" s="169"/>
      <c r="C94" s="17" t="s">
        <v>54</v>
      </c>
      <c r="D94" s="172"/>
      <c r="E94" s="117"/>
      <c r="F94" s="156"/>
      <c r="G94" s="40" t="str">
        <f>IFERROR(E94*F92,"")</f>
        <v/>
      </c>
      <c r="H94" s="44" t="str">
        <f t="shared" si="5"/>
        <v/>
      </c>
      <c r="I94" s="174"/>
      <c r="J94" s="95">
        <f t="shared" si="6"/>
        <v>0</v>
      </c>
      <c r="K94" s="24"/>
    </row>
    <row r="95" spans="1:11" x14ac:dyDescent="0.25">
      <c r="A95" s="176"/>
      <c r="B95" s="169"/>
      <c r="C95" s="17" t="s">
        <v>54</v>
      </c>
      <c r="D95" s="172"/>
      <c r="E95" s="117"/>
      <c r="F95" s="156"/>
      <c r="G95" s="40" t="str">
        <f>IFERROR(E95*F92,"")</f>
        <v/>
      </c>
      <c r="H95" s="44" t="str">
        <f t="shared" si="5"/>
        <v/>
      </c>
      <c r="I95" s="174"/>
      <c r="J95" s="95">
        <f t="shared" si="6"/>
        <v>0</v>
      </c>
      <c r="K95" s="24"/>
    </row>
    <row r="96" spans="1:11" x14ac:dyDescent="0.25">
      <c r="A96" s="177"/>
      <c r="B96" s="170"/>
      <c r="C96" s="17" t="s">
        <v>54</v>
      </c>
      <c r="D96" s="173"/>
      <c r="E96" s="117"/>
      <c r="F96" s="157"/>
      <c r="G96" s="40"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17"/>
      <c r="F98" s="156"/>
      <c r="G98" s="40" t="str">
        <f>IFERROR(E98*F97,"")</f>
        <v/>
      </c>
      <c r="H98" s="44" t="str">
        <f t="shared" si="5"/>
        <v/>
      </c>
      <c r="I98" s="174"/>
      <c r="J98" s="95">
        <f t="shared" si="6"/>
        <v>0</v>
      </c>
      <c r="K98" s="24"/>
    </row>
    <row r="99" spans="1:11" x14ac:dyDescent="0.25">
      <c r="A99" s="176"/>
      <c r="B99" s="169"/>
      <c r="C99" s="17" t="s">
        <v>54</v>
      </c>
      <c r="D99" s="172"/>
      <c r="E99" s="117"/>
      <c r="F99" s="156"/>
      <c r="G99" s="40" t="str">
        <f>IFERROR(E99*F97,"")</f>
        <v/>
      </c>
      <c r="H99" s="44" t="str">
        <f t="shared" si="5"/>
        <v/>
      </c>
      <c r="I99" s="174"/>
      <c r="J99" s="95">
        <f t="shared" si="6"/>
        <v>0</v>
      </c>
      <c r="K99" s="24"/>
    </row>
    <row r="100" spans="1:11" x14ac:dyDescent="0.25">
      <c r="A100" s="176"/>
      <c r="B100" s="169"/>
      <c r="C100" s="17" t="s">
        <v>54</v>
      </c>
      <c r="D100" s="172"/>
      <c r="E100" s="117"/>
      <c r="F100" s="156"/>
      <c r="G100" s="40" t="str">
        <f>IFERROR(E100*F97,"")</f>
        <v/>
      </c>
      <c r="H100" s="44" t="str">
        <f t="shared" si="5"/>
        <v/>
      </c>
      <c r="I100" s="174"/>
      <c r="J100" s="95">
        <f t="shared" si="6"/>
        <v>0</v>
      </c>
      <c r="K100" s="24"/>
    </row>
    <row r="101" spans="1:11" x14ac:dyDescent="0.25">
      <c r="A101" s="177"/>
      <c r="B101" s="170"/>
      <c r="C101" s="17" t="s">
        <v>54</v>
      </c>
      <c r="D101" s="173"/>
      <c r="E101" s="117"/>
      <c r="F101" s="157"/>
      <c r="G101" s="40"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17"/>
      <c r="F103" s="156"/>
      <c r="G103" s="40" t="str">
        <f>IFERROR(E103*F102,"")</f>
        <v/>
      </c>
      <c r="H103" s="44" t="str">
        <f t="shared" si="5"/>
        <v/>
      </c>
      <c r="I103" s="174"/>
      <c r="J103" s="95">
        <f t="shared" si="6"/>
        <v>0</v>
      </c>
      <c r="K103" s="24"/>
    </row>
    <row r="104" spans="1:11" x14ac:dyDescent="0.25">
      <c r="A104" s="176"/>
      <c r="B104" s="169"/>
      <c r="C104" s="17" t="s">
        <v>54</v>
      </c>
      <c r="D104" s="172"/>
      <c r="E104" s="117"/>
      <c r="F104" s="156"/>
      <c r="G104" s="40" t="str">
        <f>IFERROR(E104*F102,"")</f>
        <v/>
      </c>
      <c r="H104" s="44" t="str">
        <f t="shared" si="5"/>
        <v/>
      </c>
      <c r="I104" s="174"/>
      <c r="J104" s="95">
        <f t="shared" si="6"/>
        <v>0</v>
      </c>
      <c r="K104" s="24"/>
    </row>
    <row r="105" spans="1:11" x14ac:dyDescent="0.25">
      <c r="A105" s="176"/>
      <c r="B105" s="169"/>
      <c r="C105" s="17" t="s">
        <v>54</v>
      </c>
      <c r="D105" s="172"/>
      <c r="E105" s="117"/>
      <c r="F105" s="156"/>
      <c r="G105" s="40" t="str">
        <f>IFERROR(E105*F102,"")</f>
        <v/>
      </c>
      <c r="H105" s="44" t="str">
        <f t="shared" si="5"/>
        <v/>
      </c>
      <c r="I105" s="174"/>
      <c r="J105" s="95">
        <f t="shared" si="6"/>
        <v>0</v>
      </c>
      <c r="K105" s="24"/>
    </row>
    <row r="106" spans="1:11" x14ac:dyDescent="0.25">
      <c r="A106" s="177"/>
      <c r="B106" s="170"/>
      <c r="C106" s="17" t="s">
        <v>54</v>
      </c>
      <c r="D106" s="173"/>
      <c r="E106" s="117"/>
      <c r="F106" s="157"/>
      <c r="G106" s="40"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17"/>
      <c r="F108" s="156"/>
      <c r="G108" s="40" t="str">
        <f>IFERROR(E108*F107,"")</f>
        <v/>
      </c>
      <c r="H108" s="44" t="str">
        <f t="shared" si="5"/>
        <v/>
      </c>
      <c r="I108" s="174"/>
      <c r="J108" s="95">
        <f t="shared" si="6"/>
        <v>0</v>
      </c>
      <c r="K108" s="24"/>
    </row>
    <row r="109" spans="1:11" x14ac:dyDescent="0.25">
      <c r="A109" s="176"/>
      <c r="B109" s="169"/>
      <c r="C109" s="17" t="s">
        <v>54</v>
      </c>
      <c r="D109" s="172"/>
      <c r="E109" s="117"/>
      <c r="F109" s="156"/>
      <c r="G109" s="40" t="str">
        <f>IFERROR(E109*F107,"")</f>
        <v/>
      </c>
      <c r="H109" s="44" t="str">
        <f t="shared" si="5"/>
        <v/>
      </c>
      <c r="I109" s="174"/>
      <c r="J109" s="95">
        <f t="shared" si="6"/>
        <v>0</v>
      </c>
      <c r="K109" s="24"/>
    </row>
    <row r="110" spans="1:11" x14ac:dyDescent="0.25">
      <c r="A110" s="176"/>
      <c r="B110" s="169"/>
      <c r="C110" s="17" t="s">
        <v>54</v>
      </c>
      <c r="D110" s="172"/>
      <c r="E110" s="117"/>
      <c r="F110" s="156"/>
      <c r="G110" s="40" t="str">
        <f>IFERROR(E110*F107,"")</f>
        <v/>
      </c>
      <c r="H110" s="44" t="str">
        <f t="shared" si="5"/>
        <v/>
      </c>
      <c r="I110" s="174"/>
      <c r="J110" s="95">
        <f t="shared" si="6"/>
        <v>0</v>
      </c>
      <c r="K110" s="24"/>
    </row>
    <row r="111" spans="1:11" x14ac:dyDescent="0.25">
      <c r="A111" s="177"/>
      <c r="B111" s="170"/>
      <c r="C111" s="17" t="s">
        <v>54</v>
      </c>
      <c r="D111" s="173"/>
      <c r="E111" s="117"/>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17"/>
      <c r="F113" s="156"/>
      <c r="G113" s="40" t="str">
        <f>IFERROR(E113*F112,"")</f>
        <v/>
      </c>
      <c r="H113" s="44" t="str">
        <f t="shared" si="5"/>
        <v/>
      </c>
      <c r="I113" s="174"/>
      <c r="J113" s="95">
        <f t="shared" si="6"/>
        <v>0</v>
      </c>
      <c r="K113" s="24"/>
    </row>
    <row r="114" spans="1:13" x14ac:dyDescent="0.25">
      <c r="A114" s="176"/>
      <c r="B114" s="169"/>
      <c r="C114" s="17" t="s">
        <v>54</v>
      </c>
      <c r="D114" s="172"/>
      <c r="E114" s="117"/>
      <c r="F114" s="156"/>
      <c r="G114" s="40" t="str">
        <f>IFERROR(E114*F112,"")</f>
        <v/>
      </c>
      <c r="H114" s="44" t="str">
        <f t="shared" si="5"/>
        <v/>
      </c>
      <c r="I114" s="174"/>
      <c r="J114" s="95">
        <f t="shared" si="6"/>
        <v>0</v>
      </c>
      <c r="K114" s="24"/>
    </row>
    <row r="115" spans="1:13" x14ac:dyDescent="0.25">
      <c r="A115" s="176"/>
      <c r="B115" s="169"/>
      <c r="C115" s="17" t="s">
        <v>54</v>
      </c>
      <c r="D115" s="172"/>
      <c r="E115" s="117"/>
      <c r="F115" s="156"/>
      <c r="G115" s="40" t="str">
        <f>IFERROR(E115*F112,"")</f>
        <v/>
      </c>
      <c r="H115" s="44" t="str">
        <f t="shared" si="5"/>
        <v/>
      </c>
      <c r="I115" s="174"/>
      <c r="J115" s="95">
        <f t="shared" si="6"/>
        <v>0</v>
      </c>
      <c r="K115" s="24"/>
    </row>
    <row r="116" spans="1:13" x14ac:dyDescent="0.25">
      <c r="A116" s="177"/>
      <c r="B116" s="170"/>
      <c r="C116" s="17" t="s">
        <v>54</v>
      </c>
      <c r="D116" s="173"/>
      <c r="E116" s="117"/>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t="s">
        <v>151</v>
      </c>
      <c r="E119" s="30"/>
      <c r="F119" s="30"/>
      <c r="G119" s="46">
        <f t="shared" ref="G119:G124" si="7">ROUND(E119*F119,2)</f>
        <v>0</v>
      </c>
      <c r="H119" s="118">
        <f t="shared" ref="H119:H124" si="8">ROUND(G119*$D$7,2)</f>
        <v>0</v>
      </c>
      <c r="I119" s="29"/>
      <c r="K119" s="78"/>
    </row>
    <row r="120" spans="1:13" x14ac:dyDescent="0.25">
      <c r="A120" s="181"/>
      <c r="B120" s="184"/>
      <c r="C120" s="28" t="s">
        <v>64</v>
      </c>
      <c r="D120" s="29" t="s">
        <v>151</v>
      </c>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v>1</v>
      </c>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409.5" x14ac:dyDescent="0.25">
      <c r="A188" s="22" t="s">
        <v>51</v>
      </c>
      <c r="B188" s="178" t="s">
        <v>85</v>
      </c>
      <c r="C188" s="178"/>
      <c r="D188" s="178"/>
      <c r="E188" s="178"/>
      <c r="F188" s="179"/>
      <c r="G188" s="8">
        <f>SUM(G189:G193)</f>
        <v>0</v>
      </c>
      <c r="H188" s="8">
        <f>SUM(H189:H193)</f>
        <v>0</v>
      </c>
      <c r="I188" s="130"/>
      <c r="J188" s="82"/>
      <c r="K188" s="87" t="s">
        <v>68</v>
      </c>
      <c r="L188" s="87" t="s">
        <v>177</v>
      </c>
    </row>
    <row r="189" spans="1:12" ht="23.25" customHeight="1" x14ac:dyDescent="0.25">
      <c r="A189" s="18" t="s">
        <v>53</v>
      </c>
      <c r="B189" s="163" t="s">
        <v>69</v>
      </c>
      <c r="C189" s="163"/>
      <c r="D189" s="32" t="s">
        <v>70</v>
      </c>
      <c r="E189" s="88"/>
      <c r="F189" s="90"/>
      <c r="G189" s="89">
        <f>E189*K189*L189/100</f>
        <v>0</v>
      </c>
      <c r="H189" s="40">
        <f>ROUND(G189*$D$7,2)</f>
        <v>0</v>
      </c>
      <c r="I189" s="19"/>
      <c r="J189" s="82"/>
      <c r="K189" s="47"/>
      <c r="L189" s="47"/>
    </row>
    <row r="190" spans="1:12" ht="23.25" customHeight="1"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23.25" customHeight="1" x14ac:dyDescent="0.25">
      <c r="A191" s="18" t="s">
        <v>57</v>
      </c>
      <c r="B191" s="163" t="s">
        <v>69</v>
      </c>
      <c r="C191" s="163"/>
      <c r="D191" s="32" t="s">
        <v>70</v>
      </c>
      <c r="E191" s="88"/>
      <c r="F191" s="91"/>
      <c r="G191" s="89">
        <f>E191*K191*L191/100</f>
        <v>0</v>
      </c>
      <c r="H191" s="40">
        <f t="shared" si="27"/>
        <v>0</v>
      </c>
      <c r="I191" s="19"/>
      <c r="J191" s="82"/>
      <c r="K191" s="47"/>
      <c r="L191" s="47"/>
    </row>
    <row r="192" spans="1:12" ht="23.25" customHeight="1" x14ac:dyDescent="0.25">
      <c r="A192" s="18" t="s">
        <v>58</v>
      </c>
      <c r="B192" s="163" t="s">
        <v>69</v>
      </c>
      <c r="C192" s="163"/>
      <c r="D192" s="32" t="s">
        <v>70</v>
      </c>
      <c r="E192" s="88"/>
      <c r="F192" s="91"/>
      <c r="G192" s="89">
        <f>E192*K192*L192/100</f>
        <v>0</v>
      </c>
      <c r="H192" s="40">
        <f t="shared" si="27"/>
        <v>0</v>
      </c>
      <c r="I192" s="19"/>
      <c r="J192" s="82"/>
      <c r="K192" s="47"/>
      <c r="L192" s="47"/>
    </row>
    <row r="193" spans="1:12" ht="23.25" customHeight="1" x14ac:dyDescent="0.25">
      <c r="A193" s="18" t="s">
        <v>59</v>
      </c>
      <c r="B193" s="163" t="s">
        <v>69</v>
      </c>
      <c r="C193" s="163"/>
      <c r="D193" s="32" t="s">
        <v>70</v>
      </c>
      <c r="E193" s="88"/>
      <c r="F193" s="92"/>
      <c r="G193" s="89">
        <f>E193*K193*L193/100</f>
        <v>0</v>
      </c>
      <c r="H193" s="40">
        <f t="shared" si="27"/>
        <v>0</v>
      </c>
      <c r="I193" s="19"/>
      <c r="J193" s="82"/>
      <c r="K193" s="47"/>
      <c r="L193" s="47"/>
    </row>
    <row r="194" spans="1:12" ht="27" customHeight="1" x14ac:dyDescent="0.25">
      <c r="A194" s="189" t="s">
        <v>71</v>
      </c>
      <c r="B194" s="189"/>
      <c r="C194" s="189"/>
      <c r="D194" s="189"/>
      <c r="E194" s="189"/>
      <c r="F194" s="190"/>
      <c r="G194" s="41">
        <f>G10+G38</f>
        <v>0</v>
      </c>
      <c r="H194" s="41">
        <f>H10+H38</f>
        <v>0</v>
      </c>
      <c r="I194" s="129"/>
      <c r="J194" s="82"/>
      <c r="K194" s="78"/>
    </row>
  </sheetData>
  <sheetProtection algorithmName="SHA-512" hashValue="EfLJdscvT5F9RRkko/rZrDl1C3XgxKzeq8GpB7nvhB+jifd8RXfQVcTIz1c7hCAsrTEEe1NQND+jTV7WVkMSqg==" saltValue="gvmEP8Raicz+75KSjuSFQg=="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4"/>
  <sheetViews>
    <sheetView topLeftCell="B43" zoomScale="90" zoomScaleNormal="90" workbookViewId="0">
      <selection activeCell="B51" sqref="B51:C51"/>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22.85546875" style="122" customWidth="1"/>
    <col min="8" max="8" width="23.85546875" style="122" customWidth="1"/>
    <col min="9" max="9" width="24.140625" style="122" customWidth="1"/>
    <col min="10" max="10" width="8.7109375" style="79" customWidth="1"/>
    <col min="11" max="11" width="30.140625" style="79" customWidth="1"/>
    <col min="12" max="12" width="0.28515625" style="79" customWidth="1"/>
    <col min="13" max="13" width="0.140625" style="79" hidden="1" customWidth="1"/>
    <col min="14" max="14" width="3" style="37" hidden="1" customWidth="1"/>
    <col min="15" max="15" width="12.7109375" style="37" hidden="1" customWidth="1"/>
    <col min="16" max="16" width="9.140625" style="37" hidden="1" customWidth="1"/>
    <col min="17"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97"/>
      <c r="B6" s="97"/>
      <c r="C6" s="97" t="s">
        <v>179</v>
      </c>
      <c r="D6" s="85">
        <v>12</v>
      </c>
      <c r="E6" s="86"/>
      <c r="F6" s="9"/>
      <c r="G6" s="119"/>
      <c r="H6" s="119"/>
      <c r="I6" s="119"/>
      <c r="J6" s="80"/>
      <c r="K6" s="78"/>
      <c r="M6" s="79" t="s">
        <v>155</v>
      </c>
      <c r="N6" s="37">
        <v>5</v>
      </c>
    </row>
    <row r="7" spans="1:15" x14ac:dyDescent="0.25">
      <c r="A7" s="97"/>
      <c r="B7" s="97"/>
      <c r="C7" s="97"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38.25" x14ac:dyDescent="0.25">
      <c r="A9" s="98" t="s">
        <v>7</v>
      </c>
      <c r="B9" s="162" t="s">
        <v>8</v>
      </c>
      <c r="C9" s="162"/>
      <c r="D9" s="98" t="s">
        <v>9</v>
      </c>
      <c r="E9" s="98" t="s">
        <v>10</v>
      </c>
      <c r="F9" s="9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17"/>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69"/>
      <c r="C68" s="17" t="s">
        <v>54</v>
      </c>
      <c r="D68" s="172"/>
      <c r="E68" s="117"/>
      <c r="F68" s="156"/>
      <c r="G68" s="40">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17"/>
      <c r="F69" s="156"/>
      <c r="G69" s="40">
        <f>IFERROR(E69*F67,"")</f>
        <v>0</v>
      </c>
      <c r="H69" s="44">
        <f t="shared" si="5"/>
        <v>0</v>
      </c>
      <c r="I69" s="174"/>
      <c r="J69" s="95">
        <f t="shared" si="6"/>
        <v>0</v>
      </c>
      <c r="K69" s="24"/>
    </row>
    <row r="70" spans="1:11" ht="15.75" customHeight="1" x14ac:dyDescent="0.25">
      <c r="A70" s="176"/>
      <c r="B70" s="169"/>
      <c r="C70" s="17" t="s">
        <v>54</v>
      </c>
      <c r="D70" s="172"/>
      <c r="E70" s="117"/>
      <c r="F70" s="156"/>
      <c r="G70" s="40">
        <f>IFERROR(E70*F67,"")</f>
        <v>0</v>
      </c>
      <c r="H70" s="44">
        <f t="shared" si="5"/>
        <v>0</v>
      </c>
      <c r="I70" s="174"/>
      <c r="J70" s="95">
        <f t="shared" si="6"/>
        <v>0</v>
      </c>
      <c r="K70" s="24"/>
    </row>
    <row r="71" spans="1:11" ht="15.75" customHeight="1" x14ac:dyDescent="0.25">
      <c r="A71" s="177"/>
      <c r="B71" s="170"/>
      <c r="C71" s="17" t="s">
        <v>54</v>
      </c>
      <c r="D71" s="173"/>
      <c r="E71" s="117"/>
      <c r="F71" s="157"/>
      <c r="G71" s="40">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17"/>
      <c r="F73" s="156"/>
      <c r="G73" s="40" t="str">
        <f>IFERROR(E73*F72,"")</f>
        <v/>
      </c>
      <c r="H73" s="44" t="str">
        <f t="shared" si="5"/>
        <v/>
      </c>
      <c r="I73" s="174"/>
      <c r="J73" s="95">
        <f t="shared" si="6"/>
        <v>0</v>
      </c>
      <c r="K73" s="24"/>
    </row>
    <row r="74" spans="1:11" ht="15" customHeight="1" x14ac:dyDescent="0.25">
      <c r="A74" s="176"/>
      <c r="B74" s="169"/>
      <c r="C74" s="17" t="s">
        <v>54</v>
      </c>
      <c r="D74" s="172"/>
      <c r="E74" s="117"/>
      <c r="F74" s="156"/>
      <c r="G74" s="40" t="str">
        <f>IFERROR(E74*F72,"")</f>
        <v/>
      </c>
      <c r="H74" s="44" t="str">
        <f t="shared" si="5"/>
        <v/>
      </c>
      <c r="I74" s="174"/>
      <c r="J74" s="95">
        <f t="shared" si="6"/>
        <v>0</v>
      </c>
      <c r="K74" s="24"/>
    </row>
    <row r="75" spans="1:11" ht="15" customHeight="1" x14ac:dyDescent="0.25">
      <c r="A75" s="176"/>
      <c r="B75" s="169"/>
      <c r="C75" s="17" t="s">
        <v>54</v>
      </c>
      <c r="D75" s="172"/>
      <c r="E75" s="117"/>
      <c r="F75" s="156"/>
      <c r="G75" s="40" t="str">
        <f>IFERROR(E75*F72,"")</f>
        <v/>
      </c>
      <c r="H75" s="44" t="str">
        <f t="shared" si="5"/>
        <v/>
      </c>
      <c r="I75" s="174"/>
      <c r="J75" s="95">
        <f t="shared" si="6"/>
        <v>0</v>
      </c>
      <c r="K75" s="24"/>
    </row>
    <row r="76" spans="1:11" ht="15" customHeight="1" x14ac:dyDescent="0.25">
      <c r="A76" s="177"/>
      <c r="B76" s="170"/>
      <c r="C76" s="17" t="s">
        <v>54</v>
      </c>
      <c r="D76" s="173"/>
      <c r="E76" s="117"/>
      <c r="F76" s="157"/>
      <c r="G76" s="40"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17"/>
      <c r="F78" s="156"/>
      <c r="G78" s="40" t="str">
        <f>IFERROR(E78*F77,"")</f>
        <v/>
      </c>
      <c r="H78" s="44" t="str">
        <f t="shared" si="5"/>
        <v/>
      </c>
      <c r="I78" s="174"/>
      <c r="J78" s="95">
        <f t="shared" si="6"/>
        <v>0</v>
      </c>
      <c r="K78" s="24"/>
    </row>
    <row r="79" spans="1:11" x14ac:dyDescent="0.25">
      <c r="A79" s="176"/>
      <c r="B79" s="169"/>
      <c r="C79" s="17" t="s">
        <v>54</v>
      </c>
      <c r="D79" s="172"/>
      <c r="E79" s="117"/>
      <c r="F79" s="156"/>
      <c r="G79" s="40" t="str">
        <f>IFERROR(E79*F77,"")</f>
        <v/>
      </c>
      <c r="H79" s="44" t="str">
        <f t="shared" si="5"/>
        <v/>
      </c>
      <c r="I79" s="174"/>
      <c r="J79" s="95">
        <f t="shared" si="6"/>
        <v>0</v>
      </c>
      <c r="K79" s="24"/>
    </row>
    <row r="80" spans="1:11" x14ac:dyDescent="0.25">
      <c r="A80" s="176"/>
      <c r="B80" s="169"/>
      <c r="C80" s="17" t="s">
        <v>54</v>
      </c>
      <c r="D80" s="172"/>
      <c r="E80" s="117"/>
      <c r="F80" s="156"/>
      <c r="G80" s="40" t="str">
        <f>IFERROR(E80*F77,"")</f>
        <v/>
      </c>
      <c r="H80" s="44" t="str">
        <f t="shared" si="5"/>
        <v/>
      </c>
      <c r="I80" s="174"/>
      <c r="J80" s="95">
        <f t="shared" si="6"/>
        <v>0</v>
      </c>
      <c r="K80" s="24"/>
    </row>
    <row r="81" spans="1:11" x14ac:dyDescent="0.25">
      <c r="A81" s="177"/>
      <c r="B81" s="170"/>
      <c r="C81" s="17" t="s">
        <v>54</v>
      </c>
      <c r="D81" s="173"/>
      <c r="E81" s="117"/>
      <c r="F81" s="157"/>
      <c r="G81" s="40"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17"/>
      <c r="F83" s="156"/>
      <c r="G83" s="40" t="str">
        <f>IFERROR(E83*F82,"")</f>
        <v/>
      </c>
      <c r="H83" s="44" t="str">
        <f t="shared" si="5"/>
        <v/>
      </c>
      <c r="I83" s="174"/>
      <c r="J83" s="95">
        <f t="shared" si="6"/>
        <v>0</v>
      </c>
      <c r="K83" s="24"/>
    </row>
    <row r="84" spans="1:11" x14ac:dyDescent="0.25">
      <c r="A84" s="176"/>
      <c r="B84" s="169"/>
      <c r="C84" s="17" t="s">
        <v>54</v>
      </c>
      <c r="D84" s="172"/>
      <c r="E84" s="117"/>
      <c r="F84" s="156"/>
      <c r="G84" s="40" t="str">
        <f>IFERROR(E84*F82,"")</f>
        <v/>
      </c>
      <c r="H84" s="44" t="str">
        <f t="shared" si="5"/>
        <v/>
      </c>
      <c r="I84" s="174"/>
      <c r="J84" s="95">
        <f t="shared" si="6"/>
        <v>0</v>
      </c>
      <c r="K84" s="24"/>
    </row>
    <row r="85" spans="1:11" x14ac:dyDescent="0.25">
      <c r="A85" s="176"/>
      <c r="B85" s="169"/>
      <c r="C85" s="17" t="s">
        <v>54</v>
      </c>
      <c r="D85" s="172"/>
      <c r="E85" s="117"/>
      <c r="F85" s="156"/>
      <c r="G85" s="40" t="str">
        <f>IFERROR(E85*F82,"")</f>
        <v/>
      </c>
      <c r="H85" s="44" t="str">
        <f t="shared" si="5"/>
        <v/>
      </c>
      <c r="I85" s="174"/>
      <c r="J85" s="95">
        <f t="shared" si="6"/>
        <v>0</v>
      </c>
      <c r="K85" s="24"/>
    </row>
    <row r="86" spans="1:11" x14ac:dyDescent="0.25">
      <c r="A86" s="177"/>
      <c r="B86" s="170"/>
      <c r="C86" s="17" t="s">
        <v>54</v>
      </c>
      <c r="D86" s="173"/>
      <c r="E86" s="117"/>
      <c r="F86" s="157"/>
      <c r="G86" s="40"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17"/>
      <c r="F88" s="156"/>
      <c r="G88" s="40" t="str">
        <f>IFERROR(E88*F87,"")</f>
        <v/>
      </c>
      <c r="H88" s="44" t="str">
        <f t="shared" si="5"/>
        <v/>
      </c>
      <c r="I88" s="174"/>
      <c r="J88" s="95">
        <f t="shared" si="6"/>
        <v>0</v>
      </c>
      <c r="K88" s="24"/>
    </row>
    <row r="89" spans="1:11" x14ac:dyDescent="0.25">
      <c r="A89" s="176"/>
      <c r="B89" s="169"/>
      <c r="C89" s="17" t="s">
        <v>54</v>
      </c>
      <c r="D89" s="172"/>
      <c r="E89" s="117"/>
      <c r="F89" s="156"/>
      <c r="G89" s="40" t="str">
        <f>IFERROR(E89*F87,"")</f>
        <v/>
      </c>
      <c r="H89" s="44" t="str">
        <f t="shared" si="5"/>
        <v/>
      </c>
      <c r="I89" s="174"/>
      <c r="J89" s="95">
        <f t="shared" si="6"/>
        <v>0</v>
      </c>
      <c r="K89" s="24"/>
    </row>
    <row r="90" spans="1:11" x14ac:dyDescent="0.25">
      <c r="A90" s="176"/>
      <c r="B90" s="169"/>
      <c r="C90" s="17" t="s">
        <v>54</v>
      </c>
      <c r="D90" s="172"/>
      <c r="E90" s="117"/>
      <c r="F90" s="156"/>
      <c r="G90" s="40" t="str">
        <f>IFERROR(E90*F87,"")</f>
        <v/>
      </c>
      <c r="H90" s="44" t="str">
        <f t="shared" si="5"/>
        <v/>
      </c>
      <c r="I90" s="174"/>
      <c r="J90" s="95">
        <f t="shared" si="6"/>
        <v>0</v>
      </c>
      <c r="K90" s="24"/>
    </row>
    <row r="91" spans="1:11" x14ac:dyDescent="0.25">
      <c r="A91" s="177"/>
      <c r="B91" s="170"/>
      <c r="C91" s="17" t="s">
        <v>54</v>
      </c>
      <c r="D91" s="173"/>
      <c r="E91" s="117"/>
      <c r="F91" s="157"/>
      <c r="G91" s="40"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17"/>
      <c r="F93" s="156"/>
      <c r="G93" s="40" t="str">
        <f>IFERROR(E93*F92,"")</f>
        <v/>
      </c>
      <c r="H93" s="44" t="str">
        <f t="shared" si="5"/>
        <v/>
      </c>
      <c r="I93" s="174"/>
      <c r="J93" s="95">
        <f t="shared" si="6"/>
        <v>0</v>
      </c>
      <c r="K93" s="24"/>
    </row>
    <row r="94" spans="1:11" x14ac:dyDescent="0.25">
      <c r="A94" s="176"/>
      <c r="B94" s="169"/>
      <c r="C94" s="17" t="s">
        <v>54</v>
      </c>
      <c r="D94" s="172"/>
      <c r="E94" s="117"/>
      <c r="F94" s="156"/>
      <c r="G94" s="40" t="str">
        <f>IFERROR(E94*F92,"")</f>
        <v/>
      </c>
      <c r="H94" s="44" t="str">
        <f t="shared" si="5"/>
        <v/>
      </c>
      <c r="I94" s="174"/>
      <c r="J94" s="95">
        <f t="shared" si="6"/>
        <v>0</v>
      </c>
      <c r="K94" s="24"/>
    </row>
    <row r="95" spans="1:11" x14ac:dyDescent="0.25">
      <c r="A95" s="176"/>
      <c r="B95" s="169"/>
      <c r="C95" s="17" t="s">
        <v>54</v>
      </c>
      <c r="D95" s="172"/>
      <c r="E95" s="117"/>
      <c r="F95" s="156"/>
      <c r="G95" s="40" t="str">
        <f>IFERROR(E95*F92,"")</f>
        <v/>
      </c>
      <c r="H95" s="44" t="str">
        <f t="shared" si="5"/>
        <v/>
      </c>
      <c r="I95" s="174"/>
      <c r="J95" s="95">
        <f t="shared" si="6"/>
        <v>0</v>
      </c>
      <c r="K95" s="24"/>
    </row>
    <row r="96" spans="1:11" x14ac:dyDescent="0.25">
      <c r="A96" s="177"/>
      <c r="B96" s="170"/>
      <c r="C96" s="17" t="s">
        <v>54</v>
      </c>
      <c r="D96" s="173"/>
      <c r="E96" s="117"/>
      <c r="F96" s="157"/>
      <c r="G96" s="40"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17"/>
      <c r="F98" s="156"/>
      <c r="G98" s="40" t="str">
        <f>IFERROR(E98*F97,"")</f>
        <v/>
      </c>
      <c r="H98" s="44" t="str">
        <f t="shared" si="5"/>
        <v/>
      </c>
      <c r="I98" s="174"/>
      <c r="J98" s="95">
        <f t="shared" si="6"/>
        <v>0</v>
      </c>
      <c r="K98" s="24"/>
    </row>
    <row r="99" spans="1:11" x14ac:dyDescent="0.25">
      <c r="A99" s="176"/>
      <c r="B99" s="169"/>
      <c r="C99" s="17" t="s">
        <v>54</v>
      </c>
      <c r="D99" s="172"/>
      <c r="E99" s="117"/>
      <c r="F99" s="156"/>
      <c r="G99" s="40" t="str">
        <f>IFERROR(E99*F97,"")</f>
        <v/>
      </c>
      <c r="H99" s="44" t="str">
        <f t="shared" si="5"/>
        <v/>
      </c>
      <c r="I99" s="174"/>
      <c r="J99" s="95">
        <f t="shared" si="6"/>
        <v>0</v>
      </c>
      <c r="K99" s="24"/>
    </row>
    <row r="100" spans="1:11" x14ac:dyDescent="0.25">
      <c r="A100" s="176"/>
      <c r="B100" s="169"/>
      <c r="C100" s="17" t="s">
        <v>54</v>
      </c>
      <c r="D100" s="172"/>
      <c r="E100" s="117"/>
      <c r="F100" s="156"/>
      <c r="G100" s="40" t="str">
        <f>IFERROR(E100*F97,"")</f>
        <v/>
      </c>
      <c r="H100" s="44" t="str">
        <f t="shared" si="5"/>
        <v/>
      </c>
      <c r="I100" s="174"/>
      <c r="J100" s="95">
        <f t="shared" si="6"/>
        <v>0</v>
      </c>
      <c r="K100" s="24"/>
    </row>
    <row r="101" spans="1:11" x14ac:dyDescent="0.25">
      <c r="A101" s="177"/>
      <c r="B101" s="170"/>
      <c r="C101" s="17" t="s">
        <v>54</v>
      </c>
      <c r="D101" s="173"/>
      <c r="E101" s="117"/>
      <c r="F101" s="157"/>
      <c r="G101" s="40"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17"/>
      <c r="F103" s="156"/>
      <c r="G103" s="40" t="str">
        <f>IFERROR(E103*F102,"")</f>
        <v/>
      </c>
      <c r="H103" s="44" t="str">
        <f t="shared" si="5"/>
        <v/>
      </c>
      <c r="I103" s="174"/>
      <c r="J103" s="95">
        <f t="shared" si="6"/>
        <v>0</v>
      </c>
      <c r="K103" s="24"/>
    </row>
    <row r="104" spans="1:11" x14ac:dyDescent="0.25">
      <c r="A104" s="176"/>
      <c r="B104" s="169"/>
      <c r="C104" s="17" t="s">
        <v>54</v>
      </c>
      <c r="D104" s="172"/>
      <c r="E104" s="117"/>
      <c r="F104" s="156"/>
      <c r="G104" s="40" t="str">
        <f>IFERROR(E104*F102,"")</f>
        <v/>
      </c>
      <c r="H104" s="44" t="str">
        <f t="shared" si="5"/>
        <v/>
      </c>
      <c r="I104" s="174"/>
      <c r="J104" s="95">
        <f t="shared" si="6"/>
        <v>0</v>
      </c>
      <c r="K104" s="24"/>
    </row>
    <row r="105" spans="1:11" x14ac:dyDescent="0.25">
      <c r="A105" s="176"/>
      <c r="B105" s="169"/>
      <c r="C105" s="17" t="s">
        <v>54</v>
      </c>
      <c r="D105" s="172"/>
      <c r="E105" s="117"/>
      <c r="F105" s="156"/>
      <c r="G105" s="40" t="str">
        <f>IFERROR(E105*F102,"")</f>
        <v/>
      </c>
      <c r="H105" s="44" t="str">
        <f t="shared" si="5"/>
        <v/>
      </c>
      <c r="I105" s="174"/>
      <c r="J105" s="95">
        <f t="shared" si="6"/>
        <v>0</v>
      </c>
      <c r="K105" s="24"/>
    </row>
    <row r="106" spans="1:11" x14ac:dyDescent="0.25">
      <c r="A106" s="177"/>
      <c r="B106" s="170"/>
      <c r="C106" s="17" t="s">
        <v>54</v>
      </c>
      <c r="D106" s="173"/>
      <c r="E106" s="117"/>
      <c r="F106" s="157"/>
      <c r="G106" s="40"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17"/>
      <c r="F108" s="156"/>
      <c r="G108" s="40" t="str">
        <f>IFERROR(E108*F107,"")</f>
        <v/>
      </c>
      <c r="H108" s="44" t="str">
        <f t="shared" si="5"/>
        <v/>
      </c>
      <c r="I108" s="174"/>
      <c r="J108" s="95">
        <f t="shared" si="6"/>
        <v>0</v>
      </c>
      <c r="K108" s="24"/>
    </row>
    <row r="109" spans="1:11" x14ac:dyDescent="0.25">
      <c r="A109" s="176"/>
      <c r="B109" s="169"/>
      <c r="C109" s="17" t="s">
        <v>54</v>
      </c>
      <c r="D109" s="172"/>
      <c r="E109" s="117"/>
      <c r="F109" s="156"/>
      <c r="G109" s="40" t="str">
        <f>IFERROR(E109*F107,"")</f>
        <v/>
      </c>
      <c r="H109" s="44" t="str">
        <f t="shared" si="5"/>
        <v/>
      </c>
      <c r="I109" s="174"/>
      <c r="J109" s="95">
        <f t="shared" si="6"/>
        <v>0</v>
      </c>
      <c r="K109" s="24"/>
    </row>
    <row r="110" spans="1:11" x14ac:dyDescent="0.25">
      <c r="A110" s="176"/>
      <c r="B110" s="169"/>
      <c r="C110" s="17" t="s">
        <v>54</v>
      </c>
      <c r="D110" s="172"/>
      <c r="E110" s="117"/>
      <c r="F110" s="156"/>
      <c r="G110" s="40" t="str">
        <f>IFERROR(E110*F107,"")</f>
        <v/>
      </c>
      <c r="H110" s="44" t="str">
        <f t="shared" si="5"/>
        <v/>
      </c>
      <c r="I110" s="174"/>
      <c r="J110" s="95">
        <f t="shared" si="6"/>
        <v>0</v>
      </c>
      <c r="K110" s="24"/>
    </row>
    <row r="111" spans="1:11" x14ac:dyDescent="0.25">
      <c r="A111" s="177"/>
      <c r="B111" s="170"/>
      <c r="C111" s="17" t="s">
        <v>54</v>
      </c>
      <c r="D111" s="173"/>
      <c r="E111" s="117"/>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17"/>
      <c r="F113" s="156"/>
      <c r="G113" s="40" t="str">
        <f>IFERROR(E113*F112,"")</f>
        <v/>
      </c>
      <c r="H113" s="44" t="str">
        <f t="shared" si="5"/>
        <v/>
      </c>
      <c r="I113" s="174"/>
      <c r="J113" s="95">
        <f t="shared" si="6"/>
        <v>0</v>
      </c>
      <c r="K113" s="24"/>
    </row>
    <row r="114" spans="1:13" x14ac:dyDescent="0.25">
      <c r="A114" s="176"/>
      <c r="B114" s="169"/>
      <c r="C114" s="17" t="s">
        <v>54</v>
      </c>
      <c r="D114" s="172"/>
      <c r="E114" s="117"/>
      <c r="F114" s="156"/>
      <c r="G114" s="40" t="str">
        <f>IFERROR(E114*F112,"")</f>
        <v/>
      </c>
      <c r="H114" s="44" t="str">
        <f t="shared" si="5"/>
        <v/>
      </c>
      <c r="I114" s="174"/>
      <c r="J114" s="95">
        <f t="shared" si="6"/>
        <v>0</v>
      </c>
      <c r="K114" s="24"/>
    </row>
    <row r="115" spans="1:13" x14ac:dyDescent="0.25">
      <c r="A115" s="176"/>
      <c r="B115" s="169"/>
      <c r="C115" s="17" t="s">
        <v>54</v>
      </c>
      <c r="D115" s="172"/>
      <c r="E115" s="117"/>
      <c r="F115" s="156"/>
      <c r="G115" s="40" t="str">
        <f>IFERROR(E115*F112,"")</f>
        <v/>
      </c>
      <c r="H115" s="44" t="str">
        <f t="shared" si="5"/>
        <v/>
      </c>
      <c r="I115" s="174"/>
      <c r="J115" s="95">
        <f t="shared" si="6"/>
        <v>0</v>
      </c>
      <c r="K115" s="24"/>
    </row>
    <row r="116" spans="1:13" x14ac:dyDescent="0.25">
      <c r="A116" s="177"/>
      <c r="B116" s="170"/>
      <c r="C116" s="17" t="s">
        <v>54</v>
      </c>
      <c r="D116" s="173"/>
      <c r="E116" s="117"/>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45">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409.5" x14ac:dyDescent="0.25">
      <c r="A188" s="22" t="s">
        <v>51</v>
      </c>
      <c r="B188" s="178" t="s">
        <v>85</v>
      </c>
      <c r="C188" s="178"/>
      <c r="D188" s="178"/>
      <c r="E188" s="178"/>
      <c r="F188" s="179"/>
      <c r="G188" s="8">
        <f>SUM(G189:G193)</f>
        <v>0</v>
      </c>
      <c r="H188" s="8">
        <f>SUM(H189:H193)</f>
        <v>0</v>
      </c>
      <c r="I188" s="130"/>
      <c r="J188" s="82"/>
      <c r="K188" s="87" t="s">
        <v>68</v>
      </c>
      <c r="L188" s="87" t="s">
        <v>177</v>
      </c>
    </row>
    <row r="189" spans="1:12" ht="20.25" customHeight="1" x14ac:dyDescent="0.25">
      <c r="A189" s="18" t="s">
        <v>53</v>
      </c>
      <c r="B189" s="163" t="s">
        <v>69</v>
      </c>
      <c r="C189" s="163"/>
      <c r="D189" s="32" t="s">
        <v>70</v>
      </c>
      <c r="E189" s="88"/>
      <c r="F189" s="90"/>
      <c r="G189" s="89">
        <f>E189*K189*L189/100</f>
        <v>0</v>
      </c>
      <c r="H189" s="40">
        <f>ROUND(G189*$D$7,2)</f>
        <v>0</v>
      </c>
      <c r="I189" s="19"/>
      <c r="J189" s="82"/>
      <c r="K189" s="47"/>
      <c r="L189" s="47"/>
    </row>
    <row r="190" spans="1:12" ht="20.25" customHeight="1"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20.25" customHeight="1" x14ac:dyDescent="0.25">
      <c r="A191" s="18" t="s">
        <v>57</v>
      </c>
      <c r="B191" s="163" t="s">
        <v>69</v>
      </c>
      <c r="C191" s="163"/>
      <c r="D191" s="32" t="s">
        <v>70</v>
      </c>
      <c r="E191" s="88"/>
      <c r="F191" s="91"/>
      <c r="G191" s="89">
        <f>E191*K191*L191/100</f>
        <v>0</v>
      </c>
      <c r="H191" s="40">
        <f t="shared" si="27"/>
        <v>0</v>
      </c>
      <c r="I191" s="19"/>
      <c r="J191" s="82"/>
      <c r="K191" s="47"/>
      <c r="L191" s="47"/>
    </row>
    <row r="192" spans="1:12" ht="20.25" customHeight="1" x14ac:dyDescent="0.25">
      <c r="A192" s="18" t="s">
        <v>58</v>
      </c>
      <c r="B192" s="163" t="s">
        <v>69</v>
      </c>
      <c r="C192" s="163"/>
      <c r="D192" s="32" t="s">
        <v>70</v>
      </c>
      <c r="E192" s="88"/>
      <c r="F192" s="91"/>
      <c r="G192" s="89">
        <f>E192*K192*L192/100</f>
        <v>0</v>
      </c>
      <c r="H192" s="40">
        <f t="shared" si="27"/>
        <v>0</v>
      </c>
      <c r="I192" s="19"/>
      <c r="J192" s="82"/>
      <c r="K192" s="47"/>
      <c r="L192" s="47"/>
    </row>
    <row r="193" spans="1:12" ht="20.25" customHeight="1"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q7Rd5E9pR0IV7cu5+knxqc7Bx1f3QWB1BMdhxaYWQiovI7rMjHjI/XgOQlqFZiU0y5+eZgrAHojhrDGowAddsQ==" saltValue="QOD7WcXo7woPJ4EwHSO/Dw=="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4"/>
  <sheetViews>
    <sheetView topLeftCell="A37" zoomScale="85" zoomScaleNormal="85" workbookViewId="0">
      <selection activeCell="B50" sqref="B50:F50"/>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2" style="37" customWidth="1"/>
    <col min="8" max="8" width="11.5703125" style="37" customWidth="1"/>
    <col min="9" max="9" width="24.140625" style="122" customWidth="1"/>
    <col min="10" max="10" width="8.7109375" style="79" customWidth="1"/>
    <col min="11" max="11" width="30.85546875" style="79" customWidth="1"/>
    <col min="12" max="12" width="19" style="79" customWidth="1"/>
    <col min="13" max="13" width="9.7109375" style="79" hidden="1" customWidth="1"/>
    <col min="14" max="14" width="3.140625" style="37" hidden="1" customWidth="1"/>
    <col min="15" max="15" width="12.7109375" style="37" hidden="1" customWidth="1"/>
    <col min="16"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9"/>
      <c r="H2" s="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35"/>
      <c r="H4" s="99"/>
      <c r="I4" s="119"/>
      <c r="J4" s="80"/>
      <c r="K4" s="78"/>
      <c r="M4" s="79" t="s">
        <v>150</v>
      </c>
      <c r="N4" s="37">
        <v>3</v>
      </c>
    </row>
    <row r="5" spans="1:15" x14ac:dyDescent="0.25">
      <c r="A5" s="164" t="s">
        <v>5</v>
      </c>
      <c r="B5" s="164"/>
      <c r="C5" s="164"/>
      <c r="D5" s="36"/>
      <c r="E5" s="36"/>
      <c r="F5" s="36"/>
      <c r="G5" s="36"/>
      <c r="H5" s="36"/>
      <c r="I5" s="128"/>
      <c r="J5" s="80"/>
      <c r="K5" s="78"/>
      <c r="M5" s="79" t="s">
        <v>156</v>
      </c>
      <c r="N5" s="37">
        <v>4</v>
      </c>
    </row>
    <row r="6" spans="1:15" ht="18" customHeight="1" x14ac:dyDescent="0.25">
      <c r="A6" s="97"/>
      <c r="B6" s="97"/>
      <c r="C6" s="97" t="s">
        <v>179</v>
      </c>
      <c r="D6" s="85">
        <v>12</v>
      </c>
      <c r="E6" s="86"/>
      <c r="F6" s="9"/>
      <c r="G6" s="9"/>
      <c r="H6" s="9"/>
      <c r="I6" s="119"/>
      <c r="J6" s="80"/>
      <c r="K6" s="78"/>
      <c r="M6" s="79" t="s">
        <v>155</v>
      </c>
      <c r="N6" s="37">
        <v>5</v>
      </c>
    </row>
    <row r="7" spans="1:15" x14ac:dyDescent="0.25">
      <c r="A7" s="97"/>
      <c r="B7" s="97"/>
      <c r="C7" s="97" t="s">
        <v>6</v>
      </c>
      <c r="D7" s="48">
        <v>1</v>
      </c>
      <c r="E7" s="9"/>
      <c r="F7" s="9"/>
      <c r="H7" s="12"/>
      <c r="I7" s="119"/>
      <c r="J7" s="80"/>
      <c r="K7" s="78"/>
      <c r="N7" s="37">
        <v>6</v>
      </c>
    </row>
    <row r="8" spans="1:15" x14ac:dyDescent="0.25">
      <c r="A8" s="10"/>
      <c r="B8" s="10"/>
      <c r="C8" s="10"/>
      <c r="D8" s="10"/>
      <c r="E8" s="10"/>
      <c r="F8" s="10"/>
      <c r="G8" s="10"/>
      <c r="H8" s="10"/>
      <c r="I8" s="121"/>
      <c r="J8" s="78"/>
      <c r="K8" s="78"/>
      <c r="N8" s="37">
        <v>7</v>
      </c>
    </row>
    <row r="9" spans="1:15" ht="63" customHeight="1" x14ac:dyDescent="0.25">
      <c r="A9" s="98" t="s">
        <v>7</v>
      </c>
      <c r="B9" s="162" t="s">
        <v>8</v>
      </c>
      <c r="C9" s="162"/>
      <c r="D9" s="98" t="s">
        <v>9</v>
      </c>
      <c r="E9" s="98" t="s">
        <v>10</v>
      </c>
      <c r="F9" s="98" t="s">
        <v>11</v>
      </c>
      <c r="G9" s="98" t="s">
        <v>12</v>
      </c>
      <c r="H9" s="9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7" ht="15.75" thickBot="1" x14ac:dyDescent="0.3">
      <c r="A65" s="18" t="s">
        <v>91</v>
      </c>
      <c r="B65" s="163" t="s">
        <v>15</v>
      </c>
      <c r="C65" s="163"/>
      <c r="D65" s="19"/>
      <c r="E65" s="20"/>
      <c r="F65" s="20"/>
      <c r="G65" s="40">
        <f t="shared" si="3"/>
        <v>0</v>
      </c>
      <c r="H65" s="40">
        <f t="shared" si="4"/>
        <v>0</v>
      </c>
      <c r="I65" s="132"/>
      <c r="J65" s="82"/>
      <c r="K65" s="78"/>
    </row>
    <row r="66" spans="1:17" ht="78.75" customHeight="1" thickBot="1" x14ac:dyDescent="0.3">
      <c r="A66" s="22" t="s">
        <v>39</v>
      </c>
      <c r="B66" s="186" t="s">
        <v>52</v>
      </c>
      <c r="C66" s="187"/>
      <c r="D66" s="187"/>
      <c r="E66" s="187"/>
      <c r="F66" s="188"/>
      <c r="G66" s="42">
        <f>SUM(G67:G116)</f>
        <v>0</v>
      </c>
      <c r="H66" s="42">
        <f>SUM(H67:H116)</f>
        <v>0</v>
      </c>
      <c r="I66" s="130"/>
      <c r="J66" s="94" t="s">
        <v>158</v>
      </c>
      <c r="K66" s="93"/>
    </row>
    <row r="67" spans="1:17" ht="15.75" customHeight="1" thickBot="1" x14ac:dyDescent="0.3">
      <c r="A67" s="175" t="s">
        <v>40</v>
      </c>
      <c r="B67" s="168" t="s">
        <v>138</v>
      </c>
      <c r="C67" s="17" t="s">
        <v>54</v>
      </c>
      <c r="D67" s="171" t="s">
        <v>55</v>
      </c>
      <c r="E67" s="117"/>
      <c r="F67" s="155">
        <f>IFERROR(INDEX(pagalbDU!$F$6:$F$10,MATCH(B67,pagalbDU!$E$6:$E$10,0),MATCH($K$67,pagalbDU!$F$5:$F$5,0)),"")</f>
        <v>27.58</v>
      </c>
      <c r="G67" s="40">
        <f>IFERROR(E67*F67,"")</f>
        <v>0</v>
      </c>
      <c r="H67" s="44">
        <f>IFERROR(G67*$D$7,"")</f>
        <v>0</v>
      </c>
      <c r="I67" s="174" t="s">
        <v>188</v>
      </c>
      <c r="J67" s="95">
        <f>+(E67/D$6)/140.75</f>
        <v>0</v>
      </c>
      <c r="K67" s="140" t="s">
        <v>187</v>
      </c>
    </row>
    <row r="68" spans="1:17" ht="15.75" customHeight="1" x14ac:dyDescent="0.25">
      <c r="A68" s="176"/>
      <c r="B68" s="169"/>
      <c r="C68" s="17" t="s">
        <v>54</v>
      </c>
      <c r="D68" s="172"/>
      <c r="E68" s="117"/>
      <c r="F68" s="156"/>
      <c r="G68" s="40">
        <f>IFERROR(E68*F67,"")</f>
        <v>0</v>
      </c>
      <c r="H68" s="44">
        <f t="shared" ref="H68:H116" si="5">IFERROR(G68*$D$7,"")</f>
        <v>0</v>
      </c>
      <c r="I68" s="174"/>
      <c r="J68" s="95">
        <f t="shared" ref="J68:J116" si="6">+(E68/D$6)/140.75</f>
        <v>0</v>
      </c>
      <c r="K68" s="24"/>
    </row>
    <row r="69" spans="1:17" ht="15.75" customHeight="1" x14ac:dyDescent="0.25">
      <c r="A69" s="176"/>
      <c r="B69" s="169"/>
      <c r="C69" s="17" t="s">
        <v>54</v>
      </c>
      <c r="D69" s="172"/>
      <c r="E69" s="117"/>
      <c r="F69" s="156"/>
      <c r="G69" s="40">
        <f>IFERROR(E69*F67,"")</f>
        <v>0</v>
      </c>
      <c r="H69" s="44">
        <f t="shared" si="5"/>
        <v>0</v>
      </c>
      <c r="I69" s="174"/>
      <c r="J69" s="95">
        <f t="shared" si="6"/>
        <v>0</v>
      </c>
      <c r="K69" s="24"/>
    </row>
    <row r="70" spans="1:17" ht="15.75" customHeight="1" x14ac:dyDescent="0.25">
      <c r="A70" s="176"/>
      <c r="B70" s="169"/>
      <c r="C70" s="17" t="s">
        <v>54</v>
      </c>
      <c r="D70" s="172"/>
      <c r="E70" s="117"/>
      <c r="F70" s="156"/>
      <c r="G70" s="40">
        <f>IFERROR(E70*F67,"")</f>
        <v>0</v>
      </c>
      <c r="H70" s="44">
        <f t="shared" si="5"/>
        <v>0</v>
      </c>
      <c r="I70" s="174"/>
      <c r="J70" s="95">
        <f t="shared" si="6"/>
        <v>0</v>
      </c>
      <c r="K70" s="24"/>
    </row>
    <row r="71" spans="1:17" ht="15.75" customHeight="1" x14ac:dyDescent="0.25">
      <c r="A71" s="177"/>
      <c r="B71" s="170"/>
      <c r="C71" s="17" t="s">
        <v>54</v>
      </c>
      <c r="D71" s="173"/>
      <c r="E71" s="117"/>
      <c r="F71" s="157"/>
      <c r="G71" s="40">
        <f>IFERROR(E71*F67,"")</f>
        <v>0</v>
      </c>
      <c r="H71" s="44">
        <f t="shared" si="5"/>
        <v>0</v>
      </c>
      <c r="I71" s="174"/>
      <c r="J71" s="95">
        <f t="shared" si="6"/>
        <v>0</v>
      </c>
      <c r="K71" s="24"/>
      <c r="Q71" s="141"/>
    </row>
    <row r="72" spans="1:17" ht="15" customHeight="1" x14ac:dyDescent="0.25">
      <c r="A72" s="175" t="s">
        <v>41</v>
      </c>
      <c r="B72" s="168"/>
      <c r="C72" s="17" t="s">
        <v>54</v>
      </c>
      <c r="D72" s="171" t="s">
        <v>55</v>
      </c>
      <c r="E72" s="117"/>
      <c r="F72" s="155" t="str">
        <f>IFERROR(INDEX(pagalbDU!$F$6:$F$10,MATCH(B72,pagalbDU!$E$6:$E$10,0),MATCH($K$67,pagalbDU!$F$5:$F$5,0)),"")</f>
        <v/>
      </c>
      <c r="G72" s="40" t="str">
        <f>IFERROR(E72*F72,"")</f>
        <v/>
      </c>
      <c r="H72" s="44" t="str">
        <f t="shared" si="5"/>
        <v/>
      </c>
      <c r="I72" s="174"/>
      <c r="J72" s="95">
        <f t="shared" si="6"/>
        <v>0</v>
      </c>
    </row>
    <row r="73" spans="1:17" ht="15" customHeight="1" x14ac:dyDescent="0.25">
      <c r="A73" s="176"/>
      <c r="B73" s="169"/>
      <c r="C73" s="17" t="s">
        <v>54</v>
      </c>
      <c r="D73" s="172"/>
      <c r="E73" s="117"/>
      <c r="F73" s="156"/>
      <c r="G73" s="40" t="str">
        <f>IFERROR(E73*F72,"")</f>
        <v/>
      </c>
      <c r="H73" s="44" t="str">
        <f t="shared" si="5"/>
        <v/>
      </c>
      <c r="I73" s="174"/>
      <c r="J73" s="95">
        <f t="shared" si="6"/>
        <v>0</v>
      </c>
      <c r="K73" s="24"/>
    </row>
    <row r="74" spans="1:17" ht="15" customHeight="1" x14ac:dyDescent="0.25">
      <c r="A74" s="176"/>
      <c r="B74" s="169"/>
      <c r="C74" s="17" t="s">
        <v>54</v>
      </c>
      <c r="D74" s="172"/>
      <c r="E74" s="117"/>
      <c r="F74" s="156"/>
      <c r="G74" s="40" t="str">
        <f>IFERROR(E74*F72,"")</f>
        <v/>
      </c>
      <c r="H74" s="44" t="str">
        <f t="shared" si="5"/>
        <v/>
      </c>
      <c r="I74" s="174"/>
      <c r="J74" s="95">
        <f t="shared" si="6"/>
        <v>0</v>
      </c>
      <c r="K74" s="24"/>
    </row>
    <row r="75" spans="1:17" ht="15" customHeight="1" x14ac:dyDescent="0.25">
      <c r="A75" s="176"/>
      <c r="B75" s="169"/>
      <c r="C75" s="17" t="s">
        <v>54</v>
      </c>
      <c r="D75" s="172"/>
      <c r="E75" s="117"/>
      <c r="F75" s="156"/>
      <c r="G75" s="40" t="str">
        <f>IFERROR(E75*F72,"")</f>
        <v/>
      </c>
      <c r="H75" s="44" t="str">
        <f t="shared" si="5"/>
        <v/>
      </c>
      <c r="I75" s="174"/>
      <c r="J75" s="95">
        <f t="shared" si="6"/>
        <v>0</v>
      </c>
      <c r="K75" s="24"/>
    </row>
    <row r="76" spans="1:17" ht="15" customHeight="1" x14ac:dyDescent="0.25">
      <c r="A76" s="177"/>
      <c r="B76" s="170"/>
      <c r="C76" s="17" t="s">
        <v>54</v>
      </c>
      <c r="D76" s="173"/>
      <c r="E76" s="117"/>
      <c r="F76" s="157"/>
      <c r="G76" s="40" t="str">
        <f>IFERROR(E76*F72,"")</f>
        <v/>
      </c>
      <c r="H76" s="44" t="str">
        <f t="shared" si="5"/>
        <v/>
      </c>
      <c r="I76" s="174"/>
      <c r="J76" s="95">
        <f t="shared" si="6"/>
        <v>0</v>
      </c>
      <c r="K76" s="24"/>
    </row>
    <row r="77" spans="1:17" x14ac:dyDescent="0.25">
      <c r="A77" s="175" t="s">
        <v>42</v>
      </c>
      <c r="B77" s="168"/>
      <c r="C77" s="17" t="s">
        <v>54</v>
      </c>
      <c r="D77" s="171" t="s">
        <v>55</v>
      </c>
      <c r="E77" s="117"/>
      <c r="F77" s="155" t="str">
        <f>IFERROR(INDEX(pagalbDU!$F$6:$F$10,MATCH(B77,pagalbDU!$E$6:$E$10,0),MATCH($K$67,pagalbDU!$F$5:$F$5,0)),"")</f>
        <v/>
      </c>
      <c r="G77" s="40" t="str">
        <f>IFERROR(E77*F77,"")</f>
        <v/>
      </c>
      <c r="H77" s="44" t="str">
        <f t="shared" si="5"/>
        <v/>
      </c>
      <c r="I77" s="174"/>
      <c r="J77" s="95">
        <f t="shared" si="6"/>
        <v>0</v>
      </c>
      <c r="K77" s="24"/>
    </row>
    <row r="78" spans="1:17" x14ac:dyDescent="0.25">
      <c r="A78" s="176"/>
      <c r="B78" s="169"/>
      <c r="C78" s="17" t="s">
        <v>54</v>
      </c>
      <c r="D78" s="172"/>
      <c r="E78" s="117"/>
      <c r="F78" s="156"/>
      <c r="G78" s="40" t="str">
        <f>IFERROR(E78*F77,"")</f>
        <v/>
      </c>
      <c r="H78" s="44" t="str">
        <f t="shared" si="5"/>
        <v/>
      </c>
      <c r="I78" s="174"/>
      <c r="J78" s="95">
        <f t="shared" si="6"/>
        <v>0</v>
      </c>
      <c r="K78" s="24"/>
    </row>
    <row r="79" spans="1:17" x14ac:dyDescent="0.25">
      <c r="A79" s="176"/>
      <c r="B79" s="169"/>
      <c r="C79" s="17" t="s">
        <v>54</v>
      </c>
      <c r="D79" s="172"/>
      <c r="E79" s="117"/>
      <c r="F79" s="156"/>
      <c r="G79" s="40" t="str">
        <f>IFERROR(E79*F77,"")</f>
        <v/>
      </c>
      <c r="H79" s="44" t="str">
        <f t="shared" si="5"/>
        <v/>
      </c>
      <c r="I79" s="174"/>
      <c r="J79" s="95">
        <f t="shared" si="6"/>
        <v>0</v>
      </c>
      <c r="K79" s="24"/>
    </row>
    <row r="80" spans="1:17" x14ac:dyDescent="0.25">
      <c r="A80" s="176"/>
      <c r="B80" s="169"/>
      <c r="C80" s="17" t="s">
        <v>54</v>
      </c>
      <c r="D80" s="172"/>
      <c r="E80" s="117"/>
      <c r="F80" s="156"/>
      <c r="G80" s="40" t="str">
        <f>IFERROR(E80*F77,"")</f>
        <v/>
      </c>
      <c r="H80" s="44" t="str">
        <f t="shared" si="5"/>
        <v/>
      </c>
      <c r="I80" s="174"/>
      <c r="J80" s="95">
        <f t="shared" si="6"/>
        <v>0</v>
      </c>
      <c r="K80" s="24"/>
    </row>
    <row r="81" spans="1:11" x14ac:dyDescent="0.25">
      <c r="A81" s="177"/>
      <c r="B81" s="170"/>
      <c r="C81" s="17" t="s">
        <v>54</v>
      </c>
      <c r="D81" s="173"/>
      <c r="E81" s="117"/>
      <c r="F81" s="157"/>
      <c r="G81" s="40"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17"/>
      <c r="F83" s="156"/>
      <c r="G83" s="40" t="str">
        <f>IFERROR(E83*F82,"")</f>
        <v/>
      </c>
      <c r="H83" s="44" t="str">
        <f t="shared" si="5"/>
        <v/>
      </c>
      <c r="I83" s="174"/>
      <c r="J83" s="95">
        <f t="shared" si="6"/>
        <v>0</v>
      </c>
      <c r="K83" s="24"/>
    </row>
    <row r="84" spans="1:11" x14ac:dyDescent="0.25">
      <c r="A84" s="176"/>
      <c r="B84" s="169"/>
      <c r="C84" s="17" t="s">
        <v>54</v>
      </c>
      <c r="D84" s="172"/>
      <c r="E84" s="117"/>
      <c r="F84" s="156"/>
      <c r="G84" s="40" t="str">
        <f>IFERROR(E84*F82,"")</f>
        <v/>
      </c>
      <c r="H84" s="44" t="str">
        <f t="shared" si="5"/>
        <v/>
      </c>
      <c r="I84" s="174"/>
      <c r="J84" s="95">
        <f t="shared" si="6"/>
        <v>0</v>
      </c>
      <c r="K84" s="24"/>
    </row>
    <row r="85" spans="1:11" x14ac:dyDescent="0.25">
      <c r="A85" s="176"/>
      <c r="B85" s="169"/>
      <c r="C85" s="17" t="s">
        <v>54</v>
      </c>
      <c r="D85" s="172"/>
      <c r="E85" s="117"/>
      <c r="F85" s="156"/>
      <c r="G85" s="40" t="str">
        <f>IFERROR(E85*F82,"")</f>
        <v/>
      </c>
      <c r="H85" s="44" t="str">
        <f t="shared" si="5"/>
        <v/>
      </c>
      <c r="I85" s="174"/>
      <c r="J85" s="95">
        <f t="shared" si="6"/>
        <v>0</v>
      </c>
      <c r="K85" s="24"/>
    </row>
    <row r="86" spans="1:11" x14ac:dyDescent="0.25">
      <c r="A86" s="177"/>
      <c r="B86" s="170"/>
      <c r="C86" s="17" t="s">
        <v>54</v>
      </c>
      <c r="D86" s="173"/>
      <c r="E86" s="117"/>
      <c r="F86" s="157"/>
      <c r="G86" s="40"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17"/>
      <c r="F88" s="156"/>
      <c r="G88" s="40" t="str">
        <f>IFERROR(E88*F87,"")</f>
        <v/>
      </c>
      <c r="H88" s="44" t="str">
        <f t="shared" si="5"/>
        <v/>
      </c>
      <c r="I88" s="174"/>
      <c r="J88" s="95">
        <f t="shared" si="6"/>
        <v>0</v>
      </c>
      <c r="K88" s="24"/>
    </row>
    <row r="89" spans="1:11" x14ac:dyDescent="0.25">
      <c r="A89" s="176"/>
      <c r="B89" s="169"/>
      <c r="C89" s="17" t="s">
        <v>54</v>
      </c>
      <c r="D89" s="172"/>
      <c r="E89" s="117"/>
      <c r="F89" s="156"/>
      <c r="G89" s="40" t="str">
        <f>IFERROR(E89*F87,"")</f>
        <v/>
      </c>
      <c r="H89" s="44" t="str">
        <f t="shared" si="5"/>
        <v/>
      </c>
      <c r="I89" s="174"/>
      <c r="J89" s="95">
        <f t="shared" si="6"/>
        <v>0</v>
      </c>
      <c r="K89" s="24"/>
    </row>
    <row r="90" spans="1:11" x14ac:dyDescent="0.25">
      <c r="A90" s="176"/>
      <c r="B90" s="169"/>
      <c r="C90" s="17" t="s">
        <v>54</v>
      </c>
      <c r="D90" s="172"/>
      <c r="E90" s="117"/>
      <c r="F90" s="156"/>
      <c r="G90" s="40" t="str">
        <f>IFERROR(E90*F87,"")</f>
        <v/>
      </c>
      <c r="H90" s="44" t="str">
        <f t="shared" si="5"/>
        <v/>
      </c>
      <c r="I90" s="174"/>
      <c r="J90" s="95">
        <f t="shared" si="6"/>
        <v>0</v>
      </c>
      <c r="K90" s="24"/>
    </row>
    <row r="91" spans="1:11" x14ac:dyDescent="0.25">
      <c r="A91" s="177"/>
      <c r="B91" s="170"/>
      <c r="C91" s="17" t="s">
        <v>54</v>
      </c>
      <c r="D91" s="173"/>
      <c r="E91" s="117"/>
      <c r="F91" s="157"/>
      <c r="G91" s="40"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17"/>
      <c r="F93" s="156"/>
      <c r="G93" s="40" t="str">
        <f>IFERROR(E93*F92,"")</f>
        <v/>
      </c>
      <c r="H93" s="44" t="str">
        <f t="shared" si="5"/>
        <v/>
      </c>
      <c r="I93" s="174"/>
      <c r="J93" s="95">
        <f t="shared" si="6"/>
        <v>0</v>
      </c>
      <c r="K93" s="24"/>
    </row>
    <row r="94" spans="1:11" x14ac:dyDescent="0.25">
      <c r="A94" s="176"/>
      <c r="B94" s="169"/>
      <c r="C94" s="17" t="s">
        <v>54</v>
      </c>
      <c r="D94" s="172"/>
      <c r="E94" s="117"/>
      <c r="F94" s="156"/>
      <c r="G94" s="40" t="str">
        <f>IFERROR(E94*F92,"")</f>
        <v/>
      </c>
      <c r="H94" s="44" t="str">
        <f t="shared" si="5"/>
        <v/>
      </c>
      <c r="I94" s="174"/>
      <c r="J94" s="95">
        <f t="shared" si="6"/>
        <v>0</v>
      </c>
      <c r="K94" s="24"/>
    </row>
    <row r="95" spans="1:11" x14ac:dyDescent="0.25">
      <c r="A95" s="176"/>
      <c r="B95" s="169"/>
      <c r="C95" s="17" t="s">
        <v>54</v>
      </c>
      <c r="D95" s="172"/>
      <c r="E95" s="117"/>
      <c r="F95" s="156"/>
      <c r="G95" s="40" t="str">
        <f>IFERROR(E95*F92,"")</f>
        <v/>
      </c>
      <c r="H95" s="44" t="str">
        <f t="shared" si="5"/>
        <v/>
      </c>
      <c r="I95" s="174"/>
      <c r="J95" s="95">
        <f t="shared" si="6"/>
        <v>0</v>
      </c>
      <c r="K95" s="24"/>
    </row>
    <row r="96" spans="1:11" x14ac:dyDescent="0.25">
      <c r="A96" s="177"/>
      <c r="B96" s="170"/>
      <c r="C96" s="17" t="s">
        <v>54</v>
      </c>
      <c r="D96" s="173"/>
      <c r="E96" s="117"/>
      <c r="F96" s="157"/>
      <c r="G96" s="40"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17"/>
      <c r="F98" s="156"/>
      <c r="G98" s="40" t="str">
        <f>IFERROR(E98*F97,"")</f>
        <v/>
      </c>
      <c r="H98" s="44" t="str">
        <f t="shared" si="5"/>
        <v/>
      </c>
      <c r="I98" s="174"/>
      <c r="J98" s="95">
        <f t="shared" si="6"/>
        <v>0</v>
      </c>
      <c r="K98" s="24"/>
    </row>
    <row r="99" spans="1:11" x14ac:dyDescent="0.25">
      <c r="A99" s="176"/>
      <c r="B99" s="169"/>
      <c r="C99" s="17" t="s">
        <v>54</v>
      </c>
      <c r="D99" s="172"/>
      <c r="E99" s="117"/>
      <c r="F99" s="156"/>
      <c r="G99" s="40" t="str">
        <f>IFERROR(E99*F97,"")</f>
        <v/>
      </c>
      <c r="H99" s="44" t="str">
        <f t="shared" si="5"/>
        <v/>
      </c>
      <c r="I99" s="174"/>
      <c r="J99" s="95">
        <f t="shared" si="6"/>
        <v>0</v>
      </c>
      <c r="K99" s="24"/>
    </row>
    <row r="100" spans="1:11" x14ac:dyDescent="0.25">
      <c r="A100" s="176"/>
      <c r="B100" s="169"/>
      <c r="C100" s="17" t="s">
        <v>54</v>
      </c>
      <c r="D100" s="172"/>
      <c r="E100" s="117"/>
      <c r="F100" s="156"/>
      <c r="G100" s="40" t="str">
        <f>IFERROR(E100*F97,"")</f>
        <v/>
      </c>
      <c r="H100" s="44" t="str">
        <f t="shared" si="5"/>
        <v/>
      </c>
      <c r="I100" s="174"/>
      <c r="J100" s="95">
        <f t="shared" si="6"/>
        <v>0</v>
      </c>
      <c r="K100" s="24"/>
    </row>
    <row r="101" spans="1:11" x14ac:dyDescent="0.25">
      <c r="A101" s="177"/>
      <c r="B101" s="170"/>
      <c r="C101" s="17" t="s">
        <v>54</v>
      </c>
      <c r="D101" s="173"/>
      <c r="E101" s="117"/>
      <c r="F101" s="157"/>
      <c r="G101" s="40"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17"/>
      <c r="F103" s="156"/>
      <c r="G103" s="40" t="str">
        <f>IFERROR(E103*F102,"")</f>
        <v/>
      </c>
      <c r="H103" s="44" t="str">
        <f t="shared" si="5"/>
        <v/>
      </c>
      <c r="I103" s="174"/>
      <c r="J103" s="95">
        <f t="shared" si="6"/>
        <v>0</v>
      </c>
      <c r="K103" s="24"/>
    </row>
    <row r="104" spans="1:11" x14ac:dyDescent="0.25">
      <c r="A104" s="176"/>
      <c r="B104" s="169"/>
      <c r="C104" s="17" t="s">
        <v>54</v>
      </c>
      <c r="D104" s="172"/>
      <c r="E104" s="117"/>
      <c r="F104" s="156"/>
      <c r="G104" s="40" t="str">
        <f>IFERROR(E104*F102,"")</f>
        <v/>
      </c>
      <c r="H104" s="44" t="str">
        <f t="shared" si="5"/>
        <v/>
      </c>
      <c r="I104" s="174"/>
      <c r="J104" s="95">
        <f t="shared" si="6"/>
        <v>0</v>
      </c>
      <c r="K104" s="24"/>
    </row>
    <row r="105" spans="1:11" x14ac:dyDescent="0.25">
      <c r="A105" s="176"/>
      <c r="B105" s="169"/>
      <c r="C105" s="17" t="s">
        <v>54</v>
      </c>
      <c r="D105" s="172"/>
      <c r="E105" s="117"/>
      <c r="F105" s="156"/>
      <c r="G105" s="40" t="str">
        <f>IFERROR(E105*F102,"")</f>
        <v/>
      </c>
      <c r="H105" s="44" t="str">
        <f t="shared" si="5"/>
        <v/>
      </c>
      <c r="I105" s="174"/>
      <c r="J105" s="95">
        <f t="shared" si="6"/>
        <v>0</v>
      </c>
      <c r="K105" s="24"/>
    </row>
    <row r="106" spans="1:11" x14ac:dyDescent="0.25">
      <c r="A106" s="177"/>
      <c r="B106" s="170"/>
      <c r="C106" s="17" t="s">
        <v>54</v>
      </c>
      <c r="D106" s="173"/>
      <c r="E106" s="117"/>
      <c r="F106" s="157"/>
      <c r="G106" s="40"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17"/>
      <c r="F108" s="156"/>
      <c r="G108" s="40" t="str">
        <f>IFERROR(E108*F107,"")</f>
        <v/>
      </c>
      <c r="H108" s="44" t="str">
        <f t="shared" si="5"/>
        <v/>
      </c>
      <c r="I108" s="174"/>
      <c r="J108" s="95">
        <f t="shared" si="6"/>
        <v>0</v>
      </c>
      <c r="K108" s="24"/>
    </row>
    <row r="109" spans="1:11" x14ac:dyDescent="0.25">
      <c r="A109" s="176"/>
      <c r="B109" s="169"/>
      <c r="C109" s="17" t="s">
        <v>54</v>
      </c>
      <c r="D109" s="172"/>
      <c r="E109" s="117"/>
      <c r="F109" s="156"/>
      <c r="G109" s="40" t="str">
        <f>IFERROR(E109*F107,"")</f>
        <v/>
      </c>
      <c r="H109" s="44" t="str">
        <f t="shared" si="5"/>
        <v/>
      </c>
      <c r="I109" s="174"/>
      <c r="J109" s="95">
        <f t="shared" si="6"/>
        <v>0</v>
      </c>
      <c r="K109" s="24"/>
    </row>
    <row r="110" spans="1:11" x14ac:dyDescent="0.25">
      <c r="A110" s="176"/>
      <c r="B110" s="169"/>
      <c r="C110" s="17" t="s">
        <v>54</v>
      </c>
      <c r="D110" s="172"/>
      <c r="E110" s="117"/>
      <c r="F110" s="156"/>
      <c r="G110" s="40" t="str">
        <f>IFERROR(E110*F107,"")</f>
        <v/>
      </c>
      <c r="H110" s="44" t="str">
        <f t="shared" si="5"/>
        <v/>
      </c>
      <c r="I110" s="174"/>
      <c r="J110" s="95">
        <f t="shared" si="6"/>
        <v>0</v>
      </c>
      <c r="K110" s="24"/>
    </row>
    <row r="111" spans="1:11" x14ac:dyDescent="0.25">
      <c r="A111" s="177"/>
      <c r="B111" s="170"/>
      <c r="C111" s="17" t="s">
        <v>54</v>
      </c>
      <c r="D111" s="173"/>
      <c r="E111" s="117"/>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17"/>
      <c r="F113" s="156"/>
      <c r="G113" s="40" t="str">
        <f>IFERROR(E113*F112,"")</f>
        <v/>
      </c>
      <c r="H113" s="44" t="str">
        <f t="shared" si="5"/>
        <v/>
      </c>
      <c r="I113" s="174"/>
      <c r="J113" s="95">
        <f t="shared" si="6"/>
        <v>0</v>
      </c>
      <c r="K113" s="24"/>
    </row>
    <row r="114" spans="1:13" x14ac:dyDescent="0.25">
      <c r="A114" s="176"/>
      <c r="B114" s="169"/>
      <c r="C114" s="17" t="s">
        <v>54</v>
      </c>
      <c r="D114" s="172"/>
      <c r="E114" s="117"/>
      <c r="F114" s="156"/>
      <c r="G114" s="40" t="str">
        <f>IFERROR(E114*F112,"")</f>
        <v/>
      </c>
      <c r="H114" s="44" t="str">
        <f t="shared" si="5"/>
        <v/>
      </c>
      <c r="I114" s="174"/>
      <c r="J114" s="95">
        <f t="shared" si="6"/>
        <v>0</v>
      </c>
      <c r="K114" s="24"/>
    </row>
    <row r="115" spans="1:13" x14ac:dyDescent="0.25">
      <c r="A115" s="176"/>
      <c r="B115" s="169"/>
      <c r="C115" s="17" t="s">
        <v>54</v>
      </c>
      <c r="D115" s="172"/>
      <c r="E115" s="117"/>
      <c r="F115" s="156"/>
      <c r="G115" s="40" t="str">
        <f>IFERROR(E115*F112,"")</f>
        <v/>
      </c>
      <c r="H115" s="44" t="str">
        <f t="shared" si="5"/>
        <v/>
      </c>
      <c r="I115" s="174"/>
      <c r="J115" s="95">
        <f t="shared" si="6"/>
        <v>0</v>
      </c>
      <c r="K115" s="24"/>
    </row>
    <row r="116" spans="1:13" x14ac:dyDescent="0.25">
      <c r="A116" s="177"/>
      <c r="B116" s="170"/>
      <c r="C116" s="17" t="s">
        <v>54</v>
      </c>
      <c r="D116" s="173"/>
      <c r="E116" s="117"/>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38.25" x14ac:dyDescent="0.25">
      <c r="A188" s="22" t="s">
        <v>51</v>
      </c>
      <c r="B188" s="178" t="s">
        <v>85</v>
      </c>
      <c r="C188" s="178"/>
      <c r="D188" s="178"/>
      <c r="E188" s="178"/>
      <c r="F188" s="179"/>
      <c r="G188" s="8">
        <f>SUM(G189:G193)</f>
        <v>0</v>
      </c>
      <c r="H188" s="8">
        <f>SUM(H189:H193)</f>
        <v>0</v>
      </c>
      <c r="I188" s="130"/>
      <c r="J188" s="82"/>
      <c r="K188" s="87" t="s">
        <v>68</v>
      </c>
      <c r="L188" s="87" t="s">
        <v>177</v>
      </c>
    </row>
    <row r="189" spans="1:12" ht="25.5" x14ac:dyDescent="0.25">
      <c r="A189" s="18" t="s">
        <v>53</v>
      </c>
      <c r="B189" s="163" t="s">
        <v>69</v>
      </c>
      <c r="C189" s="163"/>
      <c r="D189" s="32" t="s">
        <v>70</v>
      </c>
      <c r="E189" s="88"/>
      <c r="F189" s="90"/>
      <c r="G189" s="89">
        <f>E189*K189*L189/100</f>
        <v>0</v>
      </c>
      <c r="H189" s="40">
        <f>ROUND(G189*$D$7,2)</f>
        <v>0</v>
      </c>
      <c r="I189" s="19"/>
      <c r="J189" s="82"/>
      <c r="K189" s="47"/>
      <c r="L189" s="47"/>
    </row>
    <row r="190" spans="1:12" ht="25.5"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25.5" x14ac:dyDescent="0.25">
      <c r="A191" s="18" t="s">
        <v>57</v>
      </c>
      <c r="B191" s="163" t="s">
        <v>69</v>
      </c>
      <c r="C191" s="163"/>
      <c r="D191" s="32" t="s">
        <v>70</v>
      </c>
      <c r="E191" s="88"/>
      <c r="F191" s="91"/>
      <c r="G191" s="89">
        <f>E191*K191*L191/100</f>
        <v>0</v>
      </c>
      <c r="H191" s="40">
        <f t="shared" si="27"/>
        <v>0</v>
      </c>
      <c r="I191" s="19"/>
      <c r="J191" s="82"/>
      <c r="K191" s="47"/>
      <c r="L191" s="47"/>
    </row>
    <row r="192" spans="1:12" ht="25.5" x14ac:dyDescent="0.25">
      <c r="A192" s="18" t="s">
        <v>58</v>
      </c>
      <c r="B192" s="163" t="s">
        <v>69</v>
      </c>
      <c r="C192" s="163"/>
      <c r="D192" s="32" t="s">
        <v>70</v>
      </c>
      <c r="E192" s="88"/>
      <c r="F192" s="91"/>
      <c r="G192" s="89">
        <f>E192*K192*L192/100</f>
        <v>0</v>
      </c>
      <c r="H192" s="40">
        <f t="shared" si="27"/>
        <v>0</v>
      </c>
      <c r="I192" s="19"/>
      <c r="J192" s="82"/>
      <c r="K192" s="47"/>
      <c r="L192" s="47"/>
    </row>
    <row r="193" spans="1:12" ht="25.5"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yEBYy0qhDcs4PSPSdREXYY2tWgzwXFOf6mXOr2QjsnvGiUgY8IeXpkBVlBfgks2chZE4L52vhfFu6wcxqsJ6BA==" saltValue="I/62MpS4PxafvFl43iWyKA=="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94"/>
  <sheetViews>
    <sheetView topLeftCell="A37" zoomScale="90" zoomScaleNormal="90" workbookViewId="0">
      <selection activeCell="B50" sqref="B50:F50"/>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6" style="37" customWidth="1"/>
    <col min="8" max="8" width="16.5703125" style="37" customWidth="1"/>
    <col min="9" max="9" width="24.140625" style="122" customWidth="1"/>
    <col min="10" max="10" width="8.7109375" style="79" customWidth="1"/>
    <col min="11" max="11" width="31.7109375" style="79" customWidth="1"/>
    <col min="12" max="12" width="18.140625" style="79" customWidth="1"/>
    <col min="13" max="13" width="9.85546875" style="79" hidden="1" customWidth="1"/>
    <col min="14" max="14" width="3" style="37" hidden="1" customWidth="1"/>
    <col min="15" max="15" width="12.7109375" style="37" hidden="1" customWidth="1"/>
    <col min="16"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9"/>
      <c r="H2" s="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35"/>
      <c r="H4" s="99"/>
      <c r="I4" s="119"/>
      <c r="J4" s="80"/>
      <c r="K4" s="78"/>
      <c r="M4" s="79" t="s">
        <v>150</v>
      </c>
      <c r="N4" s="37">
        <v>3</v>
      </c>
    </row>
    <row r="5" spans="1:15" x14ac:dyDescent="0.25">
      <c r="A5" s="164" t="s">
        <v>5</v>
      </c>
      <c r="B5" s="164"/>
      <c r="C5" s="164"/>
      <c r="D5" s="36"/>
      <c r="E5" s="36"/>
      <c r="F5" s="36"/>
      <c r="G5" s="36"/>
      <c r="H5" s="36"/>
      <c r="I5" s="128"/>
      <c r="J5" s="80"/>
      <c r="K5" s="78"/>
      <c r="M5" s="79" t="s">
        <v>156</v>
      </c>
      <c r="N5" s="37">
        <v>4</v>
      </c>
    </row>
    <row r="6" spans="1:15" ht="18" customHeight="1" x14ac:dyDescent="0.25">
      <c r="A6" s="97"/>
      <c r="B6" s="97"/>
      <c r="C6" s="97" t="s">
        <v>179</v>
      </c>
      <c r="D6" s="85">
        <v>12</v>
      </c>
      <c r="E6" s="86"/>
      <c r="F6" s="9"/>
      <c r="G6" s="9"/>
      <c r="H6" s="9"/>
      <c r="I6" s="119"/>
      <c r="J6" s="80"/>
      <c r="K6" s="78"/>
      <c r="M6" s="79" t="s">
        <v>155</v>
      </c>
      <c r="N6" s="37">
        <v>5</v>
      </c>
    </row>
    <row r="7" spans="1:15" x14ac:dyDescent="0.25">
      <c r="A7" s="97"/>
      <c r="B7" s="97"/>
      <c r="C7" s="97" t="s">
        <v>6</v>
      </c>
      <c r="D7" s="48">
        <v>1</v>
      </c>
      <c r="E7" s="9"/>
      <c r="F7" s="9"/>
      <c r="H7" s="12"/>
      <c r="I7" s="119"/>
      <c r="J7" s="80"/>
      <c r="K7" s="78"/>
      <c r="N7" s="37">
        <v>6</v>
      </c>
    </row>
    <row r="8" spans="1:15" x14ac:dyDescent="0.25">
      <c r="A8" s="10"/>
      <c r="B8" s="10"/>
      <c r="C8" s="10"/>
      <c r="D8" s="10"/>
      <c r="E8" s="10"/>
      <c r="F8" s="10"/>
      <c r="G8" s="10"/>
      <c r="H8" s="10"/>
      <c r="I8" s="121"/>
      <c r="J8" s="78"/>
      <c r="K8" s="78"/>
      <c r="N8" s="37">
        <v>7</v>
      </c>
    </row>
    <row r="9" spans="1:15" ht="38.25" x14ac:dyDescent="0.25">
      <c r="A9" s="98" t="s">
        <v>7</v>
      </c>
      <c r="B9" s="162" t="s">
        <v>8</v>
      </c>
      <c r="C9" s="162"/>
      <c r="D9" s="98" t="s">
        <v>9</v>
      </c>
      <c r="E9" s="98" t="s">
        <v>10</v>
      </c>
      <c r="F9" s="98" t="s">
        <v>11</v>
      </c>
      <c r="G9" s="98" t="s">
        <v>12</v>
      </c>
      <c r="H9" s="9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17"/>
      <c r="F67" s="155">
        <f>IFERROR(INDEX(pagalbDU!$F$6:$F$10,MATCH(B67,pagalbDU!$E$6:$E$10,0),MATCH($K$67,pagalbDU!$F$5:$F$5,0)),"")</f>
        <v>27.58</v>
      </c>
      <c r="G67" s="43">
        <f>IFERROR(E67*F67,"")</f>
        <v>0</v>
      </c>
      <c r="H67" s="44">
        <f>IFERROR(G67*$D$7,"")</f>
        <v>0</v>
      </c>
      <c r="I67" s="174" t="s">
        <v>188</v>
      </c>
      <c r="J67" s="95">
        <f>+(E67/D$6)/140.75</f>
        <v>0</v>
      </c>
      <c r="K67" s="140" t="s">
        <v>187</v>
      </c>
    </row>
    <row r="68" spans="1:11" ht="15.75" customHeight="1" x14ac:dyDescent="0.25">
      <c r="A68" s="176"/>
      <c r="B68" s="169"/>
      <c r="C68" s="17" t="s">
        <v>54</v>
      </c>
      <c r="D68" s="172"/>
      <c r="E68" s="117"/>
      <c r="F68" s="156"/>
      <c r="G68" s="43">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17"/>
      <c r="F69" s="156"/>
      <c r="G69" s="43">
        <f>IFERROR(E69*F67,"")</f>
        <v>0</v>
      </c>
      <c r="H69" s="44">
        <f t="shared" si="5"/>
        <v>0</v>
      </c>
      <c r="I69" s="174"/>
      <c r="J69" s="95">
        <f t="shared" si="6"/>
        <v>0</v>
      </c>
      <c r="K69" s="24"/>
    </row>
    <row r="70" spans="1:11" ht="15.75" customHeight="1" x14ac:dyDescent="0.25">
      <c r="A70" s="176"/>
      <c r="B70" s="169"/>
      <c r="C70" s="17" t="s">
        <v>54</v>
      </c>
      <c r="D70" s="172"/>
      <c r="E70" s="117"/>
      <c r="F70" s="156"/>
      <c r="G70" s="43">
        <f>IFERROR(E70*F67,"")</f>
        <v>0</v>
      </c>
      <c r="H70" s="44">
        <f t="shared" si="5"/>
        <v>0</v>
      </c>
      <c r="I70" s="174"/>
      <c r="J70" s="95">
        <f t="shared" si="6"/>
        <v>0</v>
      </c>
      <c r="K70" s="24"/>
    </row>
    <row r="71" spans="1:11" ht="15.75" customHeight="1" x14ac:dyDescent="0.25">
      <c r="A71" s="177"/>
      <c r="B71" s="170"/>
      <c r="C71" s="17" t="s">
        <v>54</v>
      </c>
      <c r="D71" s="173"/>
      <c r="E71" s="117"/>
      <c r="F71" s="157"/>
      <c r="G71" s="43">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3" t="str">
        <f>IFERROR(E72*F72,"")</f>
        <v/>
      </c>
      <c r="H72" s="44" t="str">
        <f t="shared" si="5"/>
        <v/>
      </c>
      <c r="I72" s="174"/>
      <c r="J72" s="95">
        <f t="shared" si="6"/>
        <v>0</v>
      </c>
    </row>
    <row r="73" spans="1:11" ht="15" customHeight="1" x14ac:dyDescent="0.25">
      <c r="A73" s="176"/>
      <c r="B73" s="169"/>
      <c r="C73" s="17" t="s">
        <v>54</v>
      </c>
      <c r="D73" s="172"/>
      <c r="E73" s="117"/>
      <c r="F73" s="156"/>
      <c r="G73" s="43" t="str">
        <f>IFERROR(E73*F72,"")</f>
        <v/>
      </c>
      <c r="H73" s="44" t="str">
        <f t="shared" si="5"/>
        <v/>
      </c>
      <c r="I73" s="174"/>
      <c r="J73" s="95">
        <f t="shared" si="6"/>
        <v>0</v>
      </c>
      <c r="K73" s="24"/>
    </row>
    <row r="74" spans="1:11" ht="15" customHeight="1" x14ac:dyDescent="0.25">
      <c r="A74" s="176"/>
      <c r="B74" s="169"/>
      <c r="C74" s="17" t="s">
        <v>54</v>
      </c>
      <c r="D74" s="172"/>
      <c r="E74" s="117"/>
      <c r="F74" s="156"/>
      <c r="G74" s="43" t="str">
        <f>IFERROR(E74*F72,"")</f>
        <v/>
      </c>
      <c r="H74" s="44" t="str">
        <f t="shared" si="5"/>
        <v/>
      </c>
      <c r="I74" s="174"/>
      <c r="J74" s="95">
        <f t="shared" si="6"/>
        <v>0</v>
      </c>
      <c r="K74" s="24"/>
    </row>
    <row r="75" spans="1:11" ht="15" customHeight="1" x14ac:dyDescent="0.25">
      <c r="A75" s="176"/>
      <c r="B75" s="169"/>
      <c r="C75" s="17" t="s">
        <v>54</v>
      </c>
      <c r="D75" s="172"/>
      <c r="E75" s="117"/>
      <c r="F75" s="156"/>
      <c r="G75" s="43" t="str">
        <f>IFERROR(E75*F72,"")</f>
        <v/>
      </c>
      <c r="H75" s="44" t="str">
        <f t="shared" si="5"/>
        <v/>
      </c>
      <c r="I75" s="174"/>
      <c r="J75" s="95">
        <f t="shared" si="6"/>
        <v>0</v>
      </c>
      <c r="K75" s="24"/>
    </row>
    <row r="76" spans="1:11" ht="15" customHeight="1" x14ac:dyDescent="0.25">
      <c r="A76" s="177"/>
      <c r="B76" s="170"/>
      <c r="C76" s="17" t="s">
        <v>54</v>
      </c>
      <c r="D76" s="173"/>
      <c r="E76" s="117"/>
      <c r="F76" s="157"/>
      <c r="G76" s="43"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3" t="str">
        <f>IFERROR(E77*F77,"")</f>
        <v/>
      </c>
      <c r="H77" s="44" t="str">
        <f t="shared" si="5"/>
        <v/>
      </c>
      <c r="I77" s="174"/>
      <c r="J77" s="95">
        <f t="shared" si="6"/>
        <v>0</v>
      </c>
      <c r="K77" s="24"/>
    </row>
    <row r="78" spans="1:11" x14ac:dyDescent="0.25">
      <c r="A78" s="176"/>
      <c r="B78" s="169"/>
      <c r="C78" s="17" t="s">
        <v>54</v>
      </c>
      <c r="D78" s="172"/>
      <c r="E78" s="117"/>
      <c r="F78" s="156"/>
      <c r="G78" s="43" t="str">
        <f>IFERROR(E78*F77,"")</f>
        <v/>
      </c>
      <c r="H78" s="44" t="str">
        <f t="shared" si="5"/>
        <v/>
      </c>
      <c r="I78" s="174"/>
      <c r="J78" s="95">
        <f t="shared" si="6"/>
        <v>0</v>
      </c>
      <c r="K78" s="24"/>
    </row>
    <row r="79" spans="1:11" x14ac:dyDescent="0.25">
      <c r="A79" s="176"/>
      <c r="B79" s="169"/>
      <c r="C79" s="17" t="s">
        <v>54</v>
      </c>
      <c r="D79" s="172"/>
      <c r="E79" s="117"/>
      <c r="F79" s="156"/>
      <c r="G79" s="43" t="str">
        <f>IFERROR(E79*F77,"")</f>
        <v/>
      </c>
      <c r="H79" s="44" t="str">
        <f t="shared" si="5"/>
        <v/>
      </c>
      <c r="I79" s="174"/>
      <c r="J79" s="95">
        <f t="shared" si="6"/>
        <v>0</v>
      </c>
      <c r="K79" s="24"/>
    </row>
    <row r="80" spans="1:11" x14ac:dyDescent="0.25">
      <c r="A80" s="176"/>
      <c r="B80" s="169"/>
      <c r="C80" s="17" t="s">
        <v>54</v>
      </c>
      <c r="D80" s="172"/>
      <c r="E80" s="117"/>
      <c r="F80" s="156"/>
      <c r="G80" s="43" t="str">
        <f>IFERROR(E80*F77,"")</f>
        <v/>
      </c>
      <c r="H80" s="44" t="str">
        <f t="shared" si="5"/>
        <v/>
      </c>
      <c r="I80" s="174"/>
      <c r="J80" s="95">
        <f t="shared" si="6"/>
        <v>0</v>
      </c>
      <c r="K80" s="24"/>
    </row>
    <row r="81" spans="1:11" x14ac:dyDescent="0.25">
      <c r="A81" s="177"/>
      <c r="B81" s="170"/>
      <c r="C81" s="17" t="s">
        <v>54</v>
      </c>
      <c r="D81" s="173"/>
      <c r="E81" s="117"/>
      <c r="F81" s="157"/>
      <c r="G81" s="43"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3" t="str">
        <f>IFERROR(E82*F82,"")</f>
        <v/>
      </c>
      <c r="H82" s="44" t="str">
        <f t="shared" si="5"/>
        <v/>
      </c>
      <c r="I82" s="174"/>
      <c r="J82" s="95">
        <f t="shared" si="6"/>
        <v>0</v>
      </c>
      <c r="K82" s="24"/>
    </row>
    <row r="83" spans="1:11" x14ac:dyDescent="0.25">
      <c r="A83" s="176"/>
      <c r="B83" s="169"/>
      <c r="C83" s="17" t="s">
        <v>54</v>
      </c>
      <c r="D83" s="172"/>
      <c r="E83" s="117"/>
      <c r="F83" s="156"/>
      <c r="G83" s="43" t="str">
        <f>IFERROR(E83*F82,"")</f>
        <v/>
      </c>
      <c r="H83" s="44" t="str">
        <f t="shared" si="5"/>
        <v/>
      </c>
      <c r="I83" s="174"/>
      <c r="J83" s="95">
        <f t="shared" si="6"/>
        <v>0</v>
      </c>
      <c r="K83" s="24"/>
    </row>
    <row r="84" spans="1:11" x14ac:dyDescent="0.25">
      <c r="A84" s="176"/>
      <c r="B84" s="169"/>
      <c r="C84" s="17" t="s">
        <v>54</v>
      </c>
      <c r="D84" s="172"/>
      <c r="E84" s="117"/>
      <c r="F84" s="156"/>
      <c r="G84" s="43" t="str">
        <f>IFERROR(E84*F82,"")</f>
        <v/>
      </c>
      <c r="H84" s="44" t="str">
        <f t="shared" si="5"/>
        <v/>
      </c>
      <c r="I84" s="174"/>
      <c r="J84" s="95">
        <f t="shared" si="6"/>
        <v>0</v>
      </c>
      <c r="K84" s="24"/>
    </row>
    <row r="85" spans="1:11" x14ac:dyDescent="0.25">
      <c r="A85" s="176"/>
      <c r="B85" s="169"/>
      <c r="C85" s="17" t="s">
        <v>54</v>
      </c>
      <c r="D85" s="172"/>
      <c r="E85" s="117"/>
      <c r="F85" s="156"/>
      <c r="G85" s="43" t="str">
        <f>IFERROR(E85*F82,"")</f>
        <v/>
      </c>
      <c r="H85" s="44" t="str">
        <f t="shared" si="5"/>
        <v/>
      </c>
      <c r="I85" s="174"/>
      <c r="J85" s="95">
        <f t="shared" si="6"/>
        <v>0</v>
      </c>
      <c r="K85" s="24"/>
    </row>
    <row r="86" spans="1:11" x14ac:dyDescent="0.25">
      <c r="A86" s="177"/>
      <c r="B86" s="170"/>
      <c r="C86" s="17" t="s">
        <v>54</v>
      </c>
      <c r="D86" s="173"/>
      <c r="E86" s="117"/>
      <c r="F86" s="157"/>
      <c r="G86" s="43"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3" t="str">
        <f>IFERROR(E87*F87,"")</f>
        <v/>
      </c>
      <c r="H87" s="44" t="str">
        <f t="shared" si="5"/>
        <v/>
      </c>
      <c r="I87" s="174"/>
      <c r="J87" s="95">
        <f t="shared" si="6"/>
        <v>0</v>
      </c>
      <c r="K87" s="24"/>
    </row>
    <row r="88" spans="1:11" x14ac:dyDescent="0.25">
      <c r="A88" s="176"/>
      <c r="B88" s="169"/>
      <c r="C88" s="17" t="s">
        <v>54</v>
      </c>
      <c r="D88" s="172"/>
      <c r="E88" s="117"/>
      <c r="F88" s="156"/>
      <c r="G88" s="43" t="str">
        <f>IFERROR(E88*F87,"")</f>
        <v/>
      </c>
      <c r="H88" s="44" t="str">
        <f t="shared" si="5"/>
        <v/>
      </c>
      <c r="I88" s="174"/>
      <c r="J88" s="95">
        <f t="shared" si="6"/>
        <v>0</v>
      </c>
      <c r="K88" s="24"/>
    </row>
    <row r="89" spans="1:11" x14ac:dyDescent="0.25">
      <c r="A89" s="176"/>
      <c r="B89" s="169"/>
      <c r="C89" s="17" t="s">
        <v>54</v>
      </c>
      <c r="D89" s="172"/>
      <c r="E89" s="117"/>
      <c r="F89" s="156"/>
      <c r="G89" s="43" t="str">
        <f>IFERROR(E89*F87,"")</f>
        <v/>
      </c>
      <c r="H89" s="44" t="str">
        <f t="shared" si="5"/>
        <v/>
      </c>
      <c r="I89" s="174"/>
      <c r="J89" s="95">
        <f t="shared" si="6"/>
        <v>0</v>
      </c>
      <c r="K89" s="24"/>
    </row>
    <row r="90" spans="1:11" x14ac:dyDescent="0.25">
      <c r="A90" s="176"/>
      <c r="B90" s="169"/>
      <c r="C90" s="17" t="s">
        <v>54</v>
      </c>
      <c r="D90" s="172"/>
      <c r="E90" s="117"/>
      <c r="F90" s="156"/>
      <c r="G90" s="43" t="str">
        <f>IFERROR(E90*F87,"")</f>
        <v/>
      </c>
      <c r="H90" s="44" t="str">
        <f t="shared" si="5"/>
        <v/>
      </c>
      <c r="I90" s="174"/>
      <c r="J90" s="95">
        <f t="shared" si="6"/>
        <v>0</v>
      </c>
      <c r="K90" s="24"/>
    </row>
    <row r="91" spans="1:11" x14ac:dyDescent="0.25">
      <c r="A91" s="177"/>
      <c r="B91" s="170"/>
      <c r="C91" s="17" t="s">
        <v>54</v>
      </c>
      <c r="D91" s="173"/>
      <c r="E91" s="117"/>
      <c r="F91" s="157"/>
      <c r="G91" s="43"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3" t="str">
        <f>IFERROR(E92*F92,"")</f>
        <v/>
      </c>
      <c r="H92" s="44" t="str">
        <f t="shared" si="5"/>
        <v/>
      </c>
      <c r="I92" s="174"/>
      <c r="J92" s="95">
        <f t="shared" si="6"/>
        <v>0</v>
      </c>
      <c r="K92" s="24"/>
    </row>
    <row r="93" spans="1:11" x14ac:dyDescent="0.25">
      <c r="A93" s="176"/>
      <c r="B93" s="169"/>
      <c r="C93" s="17" t="s">
        <v>54</v>
      </c>
      <c r="D93" s="172"/>
      <c r="E93" s="117"/>
      <c r="F93" s="156"/>
      <c r="G93" s="43" t="str">
        <f>IFERROR(E93*F92,"")</f>
        <v/>
      </c>
      <c r="H93" s="44" t="str">
        <f t="shared" si="5"/>
        <v/>
      </c>
      <c r="I93" s="174"/>
      <c r="J93" s="95">
        <f t="shared" si="6"/>
        <v>0</v>
      </c>
      <c r="K93" s="24"/>
    </row>
    <row r="94" spans="1:11" x14ac:dyDescent="0.25">
      <c r="A94" s="176"/>
      <c r="B94" s="169"/>
      <c r="C94" s="17" t="s">
        <v>54</v>
      </c>
      <c r="D94" s="172"/>
      <c r="E94" s="117"/>
      <c r="F94" s="156"/>
      <c r="G94" s="43" t="str">
        <f>IFERROR(E94*F92,"")</f>
        <v/>
      </c>
      <c r="H94" s="44" t="str">
        <f t="shared" si="5"/>
        <v/>
      </c>
      <c r="I94" s="174"/>
      <c r="J94" s="95">
        <f t="shared" si="6"/>
        <v>0</v>
      </c>
      <c r="K94" s="24"/>
    </row>
    <row r="95" spans="1:11" x14ac:dyDescent="0.25">
      <c r="A95" s="176"/>
      <c r="B95" s="169"/>
      <c r="C95" s="17" t="s">
        <v>54</v>
      </c>
      <c r="D95" s="172"/>
      <c r="E95" s="117"/>
      <c r="F95" s="156"/>
      <c r="G95" s="43" t="str">
        <f>IFERROR(E95*F92,"")</f>
        <v/>
      </c>
      <c r="H95" s="44" t="str">
        <f t="shared" si="5"/>
        <v/>
      </c>
      <c r="I95" s="174"/>
      <c r="J95" s="95">
        <f t="shared" si="6"/>
        <v>0</v>
      </c>
      <c r="K95" s="24"/>
    </row>
    <row r="96" spans="1:11" x14ac:dyDescent="0.25">
      <c r="A96" s="177"/>
      <c r="B96" s="170"/>
      <c r="C96" s="17" t="s">
        <v>54</v>
      </c>
      <c r="D96" s="173"/>
      <c r="E96" s="117"/>
      <c r="F96" s="157"/>
      <c r="G96" s="43"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3" t="str">
        <f>IFERROR(E97*F97,"")</f>
        <v/>
      </c>
      <c r="H97" s="44" t="str">
        <f t="shared" si="5"/>
        <v/>
      </c>
      <c r="I97" s="174"/>
      <c r="J97" s="95">
        <f t="shared" si="6"/>
        <v>0</v>
      </c>
      <c r="K97" s="24"/>
    </row>
    <row r="98" spans="1:11" x14ac:dyDescent="0.25">
      <c r="A98" s="176"/>
      <c r="B98" s="169"/>
      <c r="C98" s="17" t="s">
        <v>54</v>
      </c>
      <c r="D98" s="172"/>
      <c r="E98" s="117"/>
      <c r="F98" s="156"/>
      <c r="G98" s="43" t="str">
        <f>IFERROR(E98*F97,"")</f>
        <v/>
      </c>
      <c r="H98" s="44" t="str">
        <f t="shared" si="5"/>
        <v/>
      </c>
      <c r="I98" s="174"/>
      <c r="J98" s="95">
        <f t="shared" si="6"/>
        <v>0</v>
      </c>
      <c r="K98" s="24"/>
    </row>
    <row r="99" spans="1:11" x14ac:dyDescent="0.25">
      <c r="A99" s="176"/>
      <c r="B99" s="169"/>
      <c r="C99" s="17" t="s">
        <v>54</v>
      </c>
      <c r="D99" s="172"/>
      <c r="E99" s="117"/>
      <c r="F99" s="156"/>
      <c r="G99" s="43" t="str">
        <f>IFERROR(E99*F97,"")</f>
        <v/>
      </c>
      <c r="H99" s="44" t="str">
        <f t="shared" si="5"/>
        <v/>
      </c>
      <c r="I99" s="174"/>
      <c r="J99" s="95">
        <f t="shared" si="6"/>
        <v>0</v>
      </c>
      <c r="K99" s="24"/>
    </row>
    <row r="100" spans="1:11" x14ac:dyDescent="0.25">
      <c r="A100" s="176"/>
      <c r="B100" s="169"/>
      <c r="C100" s="17" t="s">
        <v>54</v>
      </c>
      <c r="D100" s="172"/>
      <c r="E100" s="117"/>
      <c r="F100" s="156"/>
      <c r="G100" s="43" t="str">
        <f>IFERROR(E100*F97,"")</f>
        <v/>
      </c>
      <c r="H100" s="44" t="str">
        <f t="shared" si="5"/>
        <v/>
      </c>
      <c r="I100" s="174"/>
      <c r="J100" s="95">
        <f t="shared" si="6"/>
        <v>0</v>
      </c>
      <c r="K100" s="24"/>
    </row>
    <row r="101" spans="1:11" x14ac:dyDescent="0.25">
      <c r="A101" s="177"/>
      <c r="B101" s="170"/>
      <c r="C101" s="17" t="s">
        <v>54</v>
      </c>
      <c r="D101" s="173"/>
      <c r="E101" s="117"/>
      <c r="F101" s="157"/>
      <c r="G101" s="43"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3" t="str">
        <f>IFERROR(E102*F102,"")</f>
        <v/>
      </c>
      <c r="H102" s="44" t="str">
        <f t="shared" si="5"/>
        <v/>
      </c>
      <c r="I102" s="174"/>
      <c r="J102" s="95">
        <f t="shared" si="6"/>
        <v>0</v>
      </c>
      <c r="K102" s="24"/>
    </row>
    <row r="103" spans="1:11" x14ac:dyDescent="0.25">
      <c r="A103" s="176"/>
      <c r="B103" s="169"/>
      <c r="C103" s="17" t="s">
        <v>54</v>
      </c>
      <c r="D103" s="172"/>
      <c r="E103" s="117"/>
      <c r="F103" s="156"/>
      <c r="G103" s="43" t="str">
        <f>IFERROR(E103*F102,"")</f>
        <v/>
      </c>
      <c r="H103" s="44" t="str">
        <f t="shared" si="5"/>
        <v/>
      </c>
      <c r="I103" s="174"/>
      <c r="J103" s="95">
        <f t="shared" si="6"/>
        <v>0</v>
      </c>
      <c r="K103" s="24"/>
    </row>
    <row r="104" spans="1:11" x14ac:dyDescent="0.25">
      <c r="A104" s="176"/>
      <c r="B104" s="169"/>
      <c r="C104" s="17" t="s">
        <v>54</v>
      </c>
      <c r="D104" s="172"/>
      <c r="E104" s="117"/>
      <c r="F104" s="156"/>
      <c r="G104" s="43" t="str">
        <f>IFERROR(E104*F102,"")</f>
        <v/>
      </c>
      <c r="H104" s="44" t="str">
        <f t="shared" si="5"/>
        <v/>
      </c>
      <c r="I104" s="174"/>
      <c r="J104" s="95">
        <f t="shared" si="6"/>
        <v>0</v>
      </c>
      <c r="K104" s="24"/>
    </row>
    <row r="105" spans="1:11" x14ac:dyDescent="0.25">
      <c r="A105" s="176"/>
      <c r="B105" s="169"/>
      <c r="C105" s="17" t="s">
        <v>54</v>
      </c>
      <c r="D105" s="172"/>
      <c r="E105" s="117"/>
      <c r="F105" s="156"/>
      <c r="G105" s="43" t="str">
        <f>IFERROR(E105*F102,"")</f>
        <v/>
      </c>
      <c r="H105" s="44" t="str">
        <f t="shared" si="5"/>
        <v/>
      </c>
      <c r="I105" s="174"/>
      <c r="J105" s="95">
        <f t="shared" si="6"/>
        <v>0</v>
      </c>
      <c r="K105" s="24"/>
    </row>
    <row r="106" spans="1:11" x14ac:dyDescent="0.25">
      <c r="A106" s="177"/>
      <c r="B106" s="170"/>
      <c r="C106" s="17" t="s">
        <v>54</v>
      </c>
      <c r="D106" s="173"/>
      <c r="E106" s="117"/>
      <c r="F106" s="157"/>
      <c r="G106" s="43"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3" t="str">
        <f>IFERROR(E107*F107,"")</f>
        <v/>
      </c>
      <c r="H107" s="44" t="str">
        <f t="shared" si="5"/>
        <v/>
      </c>
      <c r="I107" s="174"/>
      <c r="J107" s="95">
        <f t="shared" si="6"/>
        <v>0</v>
      </c>
      <c r="K107" s="24"/>
    </row>
    <row r="108" spans="1:11" x14ac:dyDescent="0.25">
      <c r="A108" s="176"/>
      <c r="B108" s="169"/>
      <c r="C108" s="17" t="s">
        <v>54</v>
      </c>
      <c r="D108" s="172"/>
      <c r="E108" s="117"/>
      <c r="F108" s="156"/>
      <c r="G108" s="43" t="str">
        <f>IFERROR(E108*F107,"")</f>
        <v/>
      </c>
      <c r="H108" s="44" t="str">
        <f t="shared" si="5"/>
        <v/>
      </c>
      <c r="I108" s="174"/>
      <c r="J108" s="95">
        <f t="shared" si="6"/>
        <v>0</v>
      </c>
      <c r="K108" s="24"/>
    </row>
    <row r="109" spans="1:11" x14ac:dyDescent="0.25">
      <c r="A109" s="176"/>
      <c r="B109" s="169"/>
      <c r="C109" s="17" t="s">
        <v>54</v>
      </c>
      <c r="D109" s="172"/>
      <c r="E109" s="117"/>
      <c r="F109" s="156"/>
      <c r="G109" s="43" t="str">
        <f>IFERROR(E109*F107,"")</f>
        <v/>
      </c>
      <c r="H109" s="44" t="str">
        <f t="shared" si="5"/>
        <v/>
      </c>
      <c r="I109" s="174"/>
      <c r="J109" s="95">
        <f t="shared" si="6"/>
        <v>0</v>
      </c>
      <c r="K109" s="24"/>
    </row>
    <row r="110" spans="1:11" x14ac:dyDescent="0.25">
      <c r="A110" s="176"/>
      <c r="B110" s="169"/>
      <c r="C110" s="17" t="s">
        <v>54</v>
      </c>
      <c r="D110" s="172"/>
      <c r="E110" s="117"/>
      <c r="F110" s="156"/>
      <c r="G110" s="43" t="str">
        <f>IFERROR(E110*F107,"")</f>
        <v/>
      </c>
      <c r="H110" s="44" t="str">
        <f t="shared" si="5"/>
        <v/>
      </c>
      <c r="I110" s="174"/>
      <c r="J110" s="95">
        <f t="shared" si="6"/>
        <v>0</v>
      </c>
      <c r="K110" s="24"/>
    </row>
    <row r="111" spans="1:11" x14ac:dyDescent="0.25">
      <c r="A111" s="177"/>
      <c r="B111" s="170"/>
      <c r="C111" s="17" t="s">
        <v>54</v>
      </c>
      <c r="D111" s="173"/>
      <c r="E111" s="117"/>
      <c r="F111" s="157"/>
      <c r="G111" s="43"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3" t="str">
        <f>IFERROR(E112*F112,"")</f>
        <v/>
      </c>
      <c r="H112" s="44" t="str">
        <f t="shared" si="5"/>
        <v/>
      </c>
      <c r="I112" s="174"/>
      <c r="J112" s="95">
        <f t="shared" si="6"/>
        <v>0</v>
      </c>
      <c r="K112" s="24"/>
    </row>
    <row r="113" spans="1:13" x14ac:dyDescent="0.25">
      <c r="A113" s="176"/>
      <c r="B113" s="169"/>
      <c r="C113" s="17" t="s">
        <v>54</v>
      </c>
      <c r="D113" s="172"/>
      <c r="E113" s="117"/>
      <c r="F113" s="156"/>
      <c r="G113" s="43" t="str">
        <f>IFERROR(E113*F112,"")</f>
        <v/>
      </c>
      <c r="H113" s="44" t="str">
        <f t="shared" si="5"/>
        <v/>
      </c>
      <c r="I113" s="174"/>
      <c r="J113" s="95">
        <f t="shared" si="6"/>
        <v>0</v>
      </c>
      <c r="K113" s="24"/>
    </row>
    <row r="114" spans="1:13" x14ac:dyDescent="0.25">
      <c r="A114" s="176"/>
      <c r="B114" s="169"/>
      <c r="C114" s="17" t="s">
        <v>54</v>
      </c>
      <c r="D114" s="172"/>
      <c r="E114" s="117"/>
      <c r="F114" s="156"/>
      <c r="G114" s="43" t="str">
        <f>IFERROR(E114*F112,"")</f>
        <v/>
      </c>
      <c r="H114" s="44" t="str">
        <f t="shared" si="5"/>
        <v/>
      </c>
      <c r="I114" s="174"/>
      <c r="J114" s="95">
        <f t="shared" si="6"/>
        <v>0</v>
      </c>
      <c r="K114" s="24"/>
    </row>
    <row r="115" spans="1:13" x14ac:dyDescent="0.25">
      <c r="A115" s="176"/>
      <c r="B115" s="169"/>
      <c r="C115" s="17" t="s">
        <v>54</v>
      </c>
      <c r="D115" s="172"/>
      <c r="E115" s="117"/>
      <c r="F115" s="156"/>
      <c r="G115" s="43" t="str">
        <f>IFERROR(E115*F112,"")</f>
        <v/>
      </c>
      <c r="H115" s="44" t="str">
        <f t="shared" si="5"/>
        <v/>
      </c>
      <c r="I115" s="174"/>
      <c r="J115" s="95">
        <f t="shared" si="6"/>
        <v>0</v>
      </c>
      <c r="K115" s="24"/>
    </row>
    <row r="116" spans="1:13" x14ac:dyDescent="0.25">
      <c r="A116" s="177"/>
      <c r="B116" s="170"/>
      <c r="C116" s="17" t="s">
        <v>54</v>
      </c>
      <c r="D116" s="173"/>
      <c r="E116" s="117"/>
      <c r="F116" s="157"/>
      <c r="G116" s="43"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38.25" x14ac:dyDescent="0.25">
      <c r="A188" s="22" t="s">
        <v>51</v>
      </c>
      <c r="B188" s="178" t="s">
        <v>85</v>
      </c>
      <c r="C188" s="178"/>
      <c r="D188" s="178"/>
      <c r="E188" s="178"/>
      <c r="F188" s="179"/>
      <c r="G188" s="8">
        <f>SUM(G189:G193)</f>
        <v>0</v>
      </c>
      <c r="H188" s="8">
        <f>SUM(H189:H193)</f>
        <v>0</v>
      </c>
      <c r="I188" s="130"/>
      <c r="J188" s="82"/>
      <c r="K188" s="87" t="s">
        <v>68</v>
      </c>
      <c r="L188" s="87" t="s">
        <v>177</v>
      </c>
    </row>
    <row r="189" spans="1:12" ht="23.25" customHeight="1" x14ac:dyDescent="0.25">
      <c r="A189" s="18" t="s">
        <v>53</v>
      </c>
      <c r="B189" s="163" t="s">
        <v>69</v>
      </c>
      <c r="C189" s="163"/>
      <c r="D189" s="32" t="s">
        <v>70</v>
      </c>
      <c r="E189" s="88"/>
      <c r="F189" s="90"/>
      <c r="G189" s="89">
        <f>E189*K189*L189/100</f>
        <v>0</v>
      </c>
      <c r="H189" s="40">
        <f>ROUND(G189*$D$7,2)</f>
        <v>0</v>
      </c>
      <c r="I189" s="19"/>
      <c r="J189" s="82"/>
      <c r="K189" s="47"/>
      <c r="L189" s="47"/>
    </row>
    <row r="190" spans="1:12" ht="23.25" customHeight="1"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23.25" customHeight="1" x14ac:dyDescent="0.25">
      <c r="A191" s="18" t="s">
        <v>57</v>
      </c>
      <c r="B191" s="163" t="s">
        <v>69</v>
      </c>
      <c r="C191" s="163"/>
      <c r="D191" s="32" t="s">
        <v>70</v>
      </c>
      <c r="E191" s="88"/>
      <c r="F191" s="91"/>
      <c r="G191" s="89">
        <f>E191*K191*L191/100</f>
        <v>0</v>
      </c>
      <c r="H191" s="40">
        <f t="shared" si="27"/>
        <v>0</v>
      </c>
      <c r="I191" s="19"/>
      <c r="J191" s="82"/>
      <c r="K191" s="47"/>
      <c r="L191" s="47"/>
    </row>
    <row r="192" spans="1:12" ht="23.25" customHeight="1" x14ac:dyDescent="0.25">
      <c r="A192" s="18" t="s">
        <v>58</v>
      </c>
      <c r="B192" s="163" t="s">
        <v>69</v>
      </c>
      <c r="C192" s="163"/>
      <c r="D192" s="32" t="s">
        <v>70</v>
      </c>
      <c r="E192" s="88"/>
      <c r="F192" s="91"/>
      <c r="G192" s="89">
        <f>E192*K192*L192/100</f>
        <v>0</v>
      </c>
      <c r="H192" s="40">
        <f t="shared" si="27"/>
        <v>0</v>
      </c>
      <c r="I192" s="19"/>
      <c r="J192" s="82"/>
      <c r="K192" s="47"/>
      <c r="L192" s="47"/>
    </row>
    <row r="193" spans="1:12" ht="23.25" customHeight="1"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3N7et3kdF/jIuStwH1meRm65u29haXuoWkKvJe5SBk03LvTEBv5oC5vFu8BW6pwJRfO0ZksFIOwEIiXt7uVG4w==" saltValue="mgW5S9ENNusmBbDnI2mx8g=="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94"/>
  <sheetViews>
    <sheetView topLeftCell="B37" zoomScale="90" zoomScaleNormal="90" workbookViewId="0">
      <selection activeCell="G57" sqref="G57"/>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5.85546875" style="122" customWidth="1"/>
    <col min="8" max="8" width="16" style="122" customWidth="1"/>
    <col min="9" max="9" width="24.140625" style="122" customWidth="1"/>
    <col min="10" max="10" width="8.7109375" style="79" customWidth="1"/>
    <col min="11" max="11" width="35.140625" style="79" customWidth="1"/>
    <col min="12" max="12" width="0.140625" style="79" customWidth="1"/>
    <col min="13" max="13" width="9.85546875" style="79" hidden="1" customWidth="1"/>
    <col min="14" max="14" width="3" style="37" hidden="1" customWidth="1"/>
    <col min="15" max="15" width="12.7109375" style="37" customWidth="1"/>
    <col min="16"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11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123"/>
      <c r="H4" s="99"/>
      <c r="I4" s="119"/>
      <c r="J4" s="80"/>
      <c r="K4" s="78"/>
      <c r="M4" s="79" t="s">
        <v>150</v>
      </c>
      <c r="N4" s="37">
        <v>3</v>
      </c>
    </row>
    <row r="5" spans="1:15" x14ac:dyDescent="0.25">
      <c r="A5" s="164" t="s">
        <v>5</v>
      </c>
      <c r="B5" s="164"/>
      <c r="C5" s="164"/>
      <c r="D5" s="36"/>
      <c r="E5" s="36"/>
      <c r="F5" s="36"/>
      <c r="G5" s="99"/>
      <c r="H5" s="99"/>
      <c r="I5" s="128"/>
      <c r="J5" s="80"/>
      <c r="K5" s="78"/>
      <c r="M5" s="79" t="s">
        <v>156</v>
      </c>
      <c r="N5" s="37">
        <v>4</v>
      </c>
    </row>
    <row r="6" spans="1:15" ht="18" customHeight="1" x14ac:dyDescent="0.25">
      <c r="A6" s="97"/>
      <c r="B6" s="97"/>
      <c r="C6" s="97" t="s">
        <v>179</v>
      </c>
      <c r="D6" s="85">
        <v>12</v>
      </c>
      <c r="E6" s="86"/>
      <c r="F6" s="9"/>
      <c r="G6" s="119"/>
      <c r="H6" s="119"/>
      <c r="I6" s="119"/>
      <c r="J6" s="80"/>
      <c r="K6" s="78"/>
      <c r="M6" s="79" t="s">
        <v>155</v>
      </c>
      <c r="N6" s="37">
        <v>5</v>
      </c>
    </row>
    <row r="7" spans="1:15" x14ac:dyDescent="0.25">
      <c r="A7" s="97"/>
      <c r="B7" s="97"/>
      <c r="C7" s="97" t="s">
        <v>6</v>
      </c>
      <c r="D7" s="48">
        <v>1</v>
      </c>
      <c r="E7" s="9"/>
      <c r="F7" s="9"/>
      <c r="H7" s="120"/>
      <c r="I7" s="119"/>
      <c r="J7" s="80"/>
      <c r="K7" s="78"/>
      <c r="N7" s="37">
        <v>6</v>
      </c>
    </row>
    <row r="8" spans="1:15" x14ac:dyDescent="0.25">
      <c r="A8" s="10"/>
      <c r="B8" s="10"/>
      <c r="C8" s="10"/>
      <c r="D8" s="10"/>
      <c r="E8" s="10"/>
      <c r="F8" s="10"/>
      <c r="G8" s="121"/>
      <c r="H8" s="121"/>
      <c r="I8" s="121"/>
      <c r="J8" s="78"/>
      <c r="K8" s="78"/>
      <c r="N8" s="37">
        <v>7</v>
      </c>
    </row>
    <row r="9" spans="1:15" ht="38.25" x14ac:dyDescent="0.25">
      <c r="A9" s="98" t="s">
        <v>7</v>
      </c>
      <c r="B9" s="162" t="s">
        <v>8</v>
      </c>
      <c r="C9" s="162"/>
      <c r="D9" s="98" t="s">
        <v>9</v>
      </c>
      <c r="E9" s="98" t="s">
        <v>10</v>
      </c>
      <c r="F9" s="98" t="s">
        <v>11</v>
      </c>
      <c r="G9" s="10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17"/>
      <c r="F67" s="155">
        <f>IFERROR(INDEX(pagalbDU!$F$6:$F$10,MATCH(B67,pagalbDU!$E$6:$E$10,0),MATCH($K$67,pagalbDU!$F$5:$F$5,0)),"")</f>
        <v>27.58</v>
      </c>
      <c r="G67" s="40">
        <f>IFERROR(E67*F67,"")</f>
        <v>0</v>
      </c>
      <c r="H67" s="44">
        <f>IFERROR(G67*$D$7,"")</f>
        <v>0</v>
      </c>
      <c r="I67" s="174" t="s">
        <v>188</v>
      </c>
      <c r="J67" s="95">
        <f>+(E67/D$6)/140.75</f>
        <v>0</v>
      </c>
      <c r="K67" s="140" t="s">
        <v>187</v>
      </c>
    </row>
    <row r="68" spans="1:11" ht="15.75" customHeight="1" x14ac:dyDescent="0.25">
      <c r="A68" s="176"/>
      <c r="B68" s="169"/>
      <c r="C68" s="17" t="s">
        <v>54</v>
      </c>
      <c r="D68" s="172"/>
      <c r="E68" s="117"/>
      <c r="F68" s="156"/>
      <c r="G68" s="40">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17"/>
      <c r="F69" s="156"/>
      <c r="G69" s="40">
        <f>IFERROR(E69*F67,"")</f>
        <v>0</v>
      </c>
      <c r="H69" s="44">
        <f t="shared" si="5"/>
        <v>0</v>
      </c>
      <c r="I69" s="174"/>
      <c r="J69" s="95">
        <f t="shared" si="6"/>
        <v>0</v>
      </c>
      <c r="K69" s="24"/>
    </row>
    <row r="70" spans="1:11" ht="15.75" customHeight="1" x14ac:dyDescent="0.25">
      <c r="A70" s="176"/>
      <c r="B70" s="169"/>
      <c r="C70" s="17" t="s">
        <v>54</v>
      </c>
      <c r="D70" s="172"/>
      <c r="E70" s="117"/>
      <c r="F70" s="156"/>
      <c r="G70" s="40">
        <f>IFERROR(E70*F67,"")</f>
        <v>0</v>
      </c>
      <c r="H70" s="44">
        <f t="shared" si="5"/>
        <v>0</v>
      </c>
      <c r="I70" s="174"/>
      <c r="J70" s="95">
        <f t="shared" si="6"/>
        <v>0</v>
      </c>
      <c r="K70" s="24"/>
    </row>
    <row r="71" spans="1:11" ht="15.75" customHeight="1" x14ac:dyDescent="0.25">
      <c r="A71" s="177"/>
      <c r="B71" s="170"/>
      <c r="C71" s="17" t="s">
        <v>54</v>
      </c>
      <c r="D71" s="173"/>
      <c r="E71" s="117"/>
      <c r="F71" s="157"/>
      <c r="G71" s="40">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0" t="str">
        <f>IFERROR(E72*F72,"")</f>
        <v/>
      </c>
      <c r="H72" s="44" t="str">
        <f t="shared" si="5"/>
        <v/>
      </c>
      <c r="I72" s="174"/>
      <c r="J72" s="95">
        <f t="shared" si="6"/>
        <v>0</v>
      </c>
    </row>
    <row r="73" spans="1:11" ht="15" customHeight="1" x14ac:dyDescent="0.25">
      <c r="A73" s="176"/>
      <c r="B73" s="169"/>
      <c r="C73" s="17" t="s">
        <v>54</v>
      </c>
      <c r="D73" s="172"/>
      <c r="E73" s="117"/>
      <c r="F73" s="156"/>
      <c r="G73" s="40" t="str">
        <f>IFERROR(E73*F72,"")</f>
        <v/>
      </c>
      <c r="H73" s="44" t="str">
        <f t="shared" si="5"/>
        <v/>
      </c>
      <c r="I73" s="174"/>
      <c r="J73" s="95">
        <f t="shared" si="6"/>
        <v>0</v>
      </c>
      <c r="K73" s="24"/>
    </row>
    <row r="74" spans="1:11" ht="15" customHeight="1" x14ac:dyDescent="0.25">
      <c r="A74" s="176"/>
      <c r="B74" s="169"/>
      <c r="C74" s="17" t="s">
        <v>54</v>
      </c>
      <c r="D74" s="172"/>
      <c r="E74" s="117"/>
      <c r="F74" s="156"/>
      <c r="G74" s="40" t="str">
        <f>IFERROR(E74*F72,"")</f>
        <v/>
      </c>
      <c r="H74" s="44" t="str">
        <f t="shared" si="5"/>
        <v/>
      </c>
      <c r="I74" s="174"/>
      <c r="J74" s="95">
        <f t="shared" si="6"/>
        <v>0</v>
      </c>
      <c r="K74" s="24"/>
    </row>
    <row r="75" spans="1:11" ht="15" customHeight="1" x14ac:dyDescent="0.25">
      <c r="A75" s="176"/>
      <c r="B75" s="169"/>
      <c r="C75" s="17" t="s">
        <v>54</v>
      </c>
      <c r="D75" s="172"/>
      <c r="E75" s="117"/>
      <c r="F75" s="156"/>
      <c r="G75" s="40" t="str">
        <f>IFERROR(E75*F72,"")</f>
        <v/>
      </c>
      <c r="H75" s="44" t="str">
        <f t="shared" si="5"/>
        <v/>
      </c>
      <c r="I75" s="174"/>
      <c r="J75" s="95">
        <f t="shared" si="6"/>
        <v>0</v>
      </c>
      <c r="K75" s="24"/>
    </row>
    <row r="76" spans="1:11" ht="15" customHeight="1" x14ac:dyDescent="0.25">
      <c r="A76" s="177"/>
      <c r="B76" s="170"/>
      <c r="C76" s="17" t="s">
        <v>54</v>
      </c>
      <c r="D76" s="173"/>
      <c r="E76" s="117"/>
      <c r="F76" s="157"/>
      <c r="G76" s="40"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0" t="str">
        <f>IFERROR(E77*F77,"")</f>
        <v/>
      </c>
      <c r="H77" s="44" t="str">
        <f t="shared" si="5"/>
        <v/>
      </c>
      <c r="I77" s="174"/>
      <c r="J77" s="95">
        <f t="shared" si="6"/>
        <v>0</v>
      </c>
      <c r="K77" s="24"/>
    </row>
    <row r="78" spans="1:11" x14ac:dyDescent="0.25">
      <c r="A78" s="176"/>
      <c r="B78" s="169"/>
      <c r="C78" s="17" t="s">
        <v>54</v>
      </c>
      <c r="D78" s="172"/>
      <c r="E78" s="117"/>
      <c r="F78" s="156"/>
      <c r="G78" s="40" t="str">
        <f>IFERROR(E78*F77,"")</f>
        <v/>
      </c>
      <c r="H78" s="44" t="str">
        <f t="shared" si="5"/>
        <v/>
      </c>
      <c r="I78" s="174"/>
      <c r="J78" s="95">
        <f t="shared" si="6"/>
        <v>0</v>
      </c>
      <c r="K78" s="24"/>
    </row>
    <row r="79" spans="1:11" x14ac:dyDescent="0.25">
      <c r="A79" s="176"/>
      <c r="B79" s="169"/>
      <c r="C79" s="17" t="s">
        <v>54</v>
      </c>
      <c r="D79" s="172"/>
      <c r="E79" s="117"/>
      <c r="F79" s="156"/>
      <c r="G79" s="40" t="str">
        <f>IFERROR(E79*F77,"")</f>
        <v/>
      </c>
      <c r="H79" s="44" t="str">
        <f t="shared" si="5"/>
        <v/>
      </c>
      <c r="I79" s="174"/>
      <c r="J79" s="95">
        <f t="shared" si="6"/>
        <v>0</v>
      </c>
      <c r="K79" s="24"/>
    </row>
    <row r="80" spans="1:11" x14ac:dyDescent="0.25">
      <c r="A80" s="176"/>
      <c r="B80" s="169"/>
      <c r="C80" s="17" t="s">
        <v>54</v>
      </c>
      <c r="D80" s="172"/>
      <c r="E80" s="117"/>
      <c r="F80" s="156"/>
      <c r="G80" s="40" t="str">
        <f>IFERROR(E80*F77,"")</f>
        <v/>
      </c>
      <c r="H80" s="44" t="str">
        <f t="shared" si="5"/>
        <v/>
      </c>
      <c r="I80" s="174"/>
      <c r="J80" s="95">
        <f t="shared" si="6"/>
        <v>0</v>
      </c>
      <c r="K80" s="24"/>
    </row>
    <row r="81" spans="1:11" x14ac:dyDescent="0.25">
      <c r="A81" s="177"/>
      <c r="B81" s="170"/>
      <c r="C81" s="17" t="s">
        <v>54</v>
      </c>
      <c r="D81" s="173"/>
      <c r="E81" s="117"/>
      <c r="F81" s="157"/>
      <c r="G81" s="40"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0" t="str">
        <f>IFERROR(E82*F82,"")</f>
        <v/>
      </c>
      <c r="H82" s="44" t="str">
        <f t="shared" si="5"/>
        <v/>
      </c>
      <c r="I82" s="174"/>
      <c r="J82" s="95">
        <f t="shared" si="6"/>
        <v>0</v>
      </c>
      <c r="K82" s="24"/>
    </row>
    <row r="83" spans="1:11" x14ac:dyDescent="0.25">
      <c r="A83" s="176"/>
      <c r="B83" s="169"/>
      <c r="C83" s="17" t="s">
        <v>54</v>
      </c>
      <c r="D83" s="172"/>
      <c r="E83" s="117"/>
      <c r="F83" s="156"/>
      <c r="G83" s="40" t="str">
        <f>IFERROR(E83*F82,"")</f>
        <v/>
      </c>
      <c r="H83" s="44" t="str">
        <f t="shared" si="5"/>
        <v/>
      </c>
      <c r="I83" s="174"/>
      <c r="J83" s="95">
        <f t="shared" si="6"/>
        <v>0</v>
      </c>
      <c r="K83" s="24"/>
    </row>
    <row r="84" spans="1:11" x14ac:dyDescent="0.25">
      <c r="A84" s="176"/>
      <c r="B84" s="169"/>
      <c r="C84" s="17" t="s">
        <v>54</v>
      </c>
      <c r="D84" s="172"/>
      <c r="E84" s="117"/>
      <c r="F84" s="156"/>
      <c r="G84" s="40" t="str">
        <f>IFERROR(E84*F82,"")</f>
        <v/>
      </c>
      <c r="H84" s="44" t="str">
        <f t="shared" si="5"/>
        <v/>
      </c>
      <c r="I84" s="174"/>
      <c r="J84" s="95">
        <f t="shared" si="6"/>
        <v>0</v>
      </c>
      <c r="K84" s="24"/>
    </row>
    <row r="85" spans="1:11" x14ac:dyDescent="0.25">
      <c r="A85" s="176"/>
      <c r="B85" s="169"/>
      <c r="C85" s="17" t="s">
        <v>54</v>
      </c>
      <c r="D85" s="172"/>
      <c r="E85" s="117"/>
      <c r="F85" s="156"/>
      <c r="G85" s="40" t="str">
        <f>IFERROR(E85*F82,"")</f>
        <v/>
      </c>
      <c r="H85" s="44" t="str">
        <f t="shared" si="5"/>
        <v/>
      </c>
      <c r="I85" s="174"/>
      <c r="J85" s="95">
        <f t="shared" si="6"/>
        <v>0</v>
      </c>
      <c r="K85" s="24"/>
    </row>
    <row r="86" spans="1:11" x14ac:dyDescent="0.25">
      <c r="A86" s="177"/>
      <c r="B86" s="170"/>
      <c r="C86" s="17" t="s">
        <v>54</v>
      </c>
      <c r="D86" s="173"/>
      <c r="E86" s="117"/>
      <c r="F86" s="157"/>
      <c r="G86" s="40"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0" t="str">
        <f>IFERROR(E87*F87,"")</f>
        <v/>
      </c>
      <c r="H87" s="44" t="str">
        <f t="shared" si="5"/>
        <v/>
      </c>
      <c r="I87" s="174"/>
      <c r="J87" s="95">
        <f t="shared" si="6"/>
        <v>0</v>
      </c>
      <c r="K87" s="24"/>
    </row>
    <row r="88" spans="1:11" x14ac:dyDescent="0.25">
      <c r="A88" s="176"/>
      <c r="B88" s="169"/>
      <c r="C88" s="17" t="s">
        <v>54</v>
      </c>
      <c r="D88" s="172"/>
      <c r="E88" s="117"/>
      <c r="F88" s="156"/>
      <c r="G88" s="40" t="str">
        <f>IFERROR(E88*F87,"")</f>
        <v/>
      </c>
      <c r="H88" s="44" t="str">
        <f t="shared" si="5"/>
        <v/>
      </c>
      <c r="I88" s="174"/>
      <c r="J88" s="95">
        <f t="shared" si="6"/>
        <v>0</v>
      </c>
      <c r="K88" s="24"/>
    </row>
    <row r="89" spans="1:11" x14ac:dyDescent="0.25">
      <c r="A89" s="176"/>
      <c r="B89" s="169"/>
      <c r="C89" s="17" t="s">
        <v>54</v>
      </c>
      <c r="D89" s="172"/>
      <c r="E89" s="117"/>
      <c r="F89" s="156"/>
      <c r="G89" s="40" t="str">
        <f>IFERROR(E89*F87,"")</f>
        <v/>
      </c>
      <c r="H89" s="44" t="str">
        <f t="shared" si="5"/>
        <v/>
      </c>
      <c r="I89" s="174"/>
      <c r="J89" s="95">
        <f t="shared" si="6"/>
        <v>0</v>
      </c>
      <c r="K89" s="24"/>
    </row>
    <row r="90" spans="1:11" x14ac:dyDescent="0.25">
      <c r="A90" s="176"/>
      <c r="B90" s="169"/>
      <c r="C90" s="17" t="s">
        <v>54</v>
      </c>
      <c r="D90" s="172"/>
      <c r="E90" s="117"/>
      <c r="F90" s="156"/>
      <c r="G90" s="40" t="str">
        <f>IFERROR(E90*F87,"")</f>
        <v/>
      </c>
      <c r="H90" s="44" t="str">
        <f t="shared" si="5"/>
        <v/>
      </c>
      <c r="I90" s="174"/>
      <c r="J90" s="95">
        <f t="shared" si="6"/>
        <v>0</v>
      </c>
      <c r="K90" s="24"/>
    </row>
    <row r="91" spans="1:11" x14ac:dyDescent="0.25">
      <c r="A91" s="177"/>
      <c r="B91" s="170"/>
      <c r="C91" s="17" t="s">
        <v>54</v>
      </c>
      <c r="D91" s="173"/>
      <c r="E91" s="117"/>
      <c r="F91" s="157"/>
      <c r="G91" s="40"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0" t="str">
        <f>IFERROR(E92*F92,"")</f>
        <v/>
      </c>
      <c r="H92" s="44" t="str">
        <f t="shared" si="5"/>
        <v/>
      </c>
      <c r="I92" s="174"/>
      <c r="J92" s="95">
        <f t="shared" si="6"/>
        <v>0</v>
      </c>
      <c r="K92" s="24"/>
    </row>
    <row r="93" spans="1:11" x14ac:dyDescent="0.25">
      <c r="A93" s="176"/>
      <c r="B93" s="169"/>
      <c r="C93" s="17" t="s">
        <v>54</v>
      </c>
      <c r="D93" s="172"/>
      <c r="E93" s="117"/>
      <c r="F93" s="156"/>
      <c r="G93" s="40" t="str">
        <f>IFERROR(E93*F92,"")</f>
        <v/>
      </c>
      <c r="H93" s="44" t="str">
        <f t="shared" si="5"/>
        <v/>
      </c>
      <c r="I93" s="174"/>
      <c r="J93" s="95">
        <f t="shared" si="6"/>
        <v>0</v>
      </c>
      <c r="K93" s="24"/>
    </row>
    <row r="94" spans="1:11" x14ac:dyDescent="0.25">
      <c r="A94" s="176"/>
      <c r="B94" s="169"/>
      <c r="C94" s="17" t="s">
        <v>54</v>
      </c>
      <c r="D94" s="172"/>
      <c r="E94" s="117"/>
      <c r="F94" s="156"/>
      <c r="G94" s="40" t="str">
        <f>IFERROR(E94*F92,"")</f>
        <v/>
      </c>
      <c r="H94" s="44" t="str">
        <f t="shared" si="5"/>
        <v/>
      </c>
      <c r="I94" s="174"/>
      <c r="J94" s="95">
        <f t="shared" si="6"/>
        <v>0</v>
      </c>
      <c r="K94" s="24"/>
    </row>
    <row r="95" spans="1:11" x14ac:dyDescent="0.25">
      <c r="A95" s="176"/>
      <c r="B95" s="169"/>
      <c r="C95" s="17" t="s">
        <v>54</v>
      </c>
      <c r="D95" s="172"/>
      <c r="E95" s="117"/>
      <c r="F95" s="156"/>
      <c r="G95" s="40" t="str">
        <f>IFERROR(E95*F92,"")</f>
        <v/>
      </c>
      <c r="H95" s="44" t="str">
        <f t="shared" si="5"/>
        <v/>
      </c>
      <c r="I95" s="174"/>
      <c r="J95" s="95">
        <f t="shared" si="6"/>
        <v>0</v>
      </c>
      <c r="K95" s="24"/>
    </row>
    <row r="96" spans="1:11" x14ac:dyDescent="0.25">
      <c r="A96" s="177"/>
      <c r="B96" s="170"/>
      <c r="C96" s="17" t="s">
        <v>54</v>
      </c>
      <c r="D96" s="173"/>
      <c r="E96" s="117"/>
      <c r="F96" s="157"/>
      <c r="G96" s="40"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0" t="str">
        <f>IFERROR(E97*F97,"")</f>
        <v/>
      </c>
      <c r="H97" s="44" t="str">
        <f t="shared" si="5"/>
        <v/>
      </c>
      <c r="I97" s="174"/>
      <c r="J97" s="95">
        <f t="shared" si="6"/>
        <v>0</v>
      </c>
      <c r="K97" s="24"/>
    </row>
    <row r="98" spans="1:11" x14ac:dyDescent="0.25">
      <c r="A98" s="176"/>
      <c r="B98" s="169"/>
      <c r="C98" s="17" t="s">
        <v>54</v>
      </c>
      <c r="D98" s="172"/>
      <c r="E98" s="117"/>
      <c r="F98" s="156"/>
      <c r="G98" s="40" t="str">
        <f>IFERROR(E98*F97,"")</f>
        <v/>
      </c>
      <c r="H98" s="44" t="str">
        <f t="shared" si="5"/>
        <v/>
      </c>
      <c r="I98" s="174"/>
      <c r="J98" s="95">
        <f t="shared" si="6"/>
        <v>0</v>
      </c>
      <c r="K98" s="24"/>
    </row>
    <row r="99" spans="1:11" x14ac:dyDescent="0.25">
      <c r="A99" s="176"/>
      <c r="B99" s="169"/>
      <c r="C99" s="17" t="s">
        <v>54</v>
      </c>
      <c r="D99" s="172"/>
      <c r="E99" s="117"/>
      <c r="F99" s="156"/>
      <c r="G99" s="40" t="str">
        <f>IFERROR(E99*F97,"")</f>
        <v/>
      </c>
      <c r="H99" s="44" t="str">
        <f t="shared" si="5"/>
        <v/>
      </c>
      <c r="I99" s="174"/>
      <c r="J99" s="95">
        <f t="shared" si="6"/>
        <v>0</v>
      </c>
      <c r="K99" s="24"/>
    </row>
    <row r="100" spans="1:11" x14ac:dyDescent="0.25">
      <c r="A100" s="176"/>
      <c r="B100" s="169"/>
      <c r="C100" s="17" t="s">
        <v>54</v>
      </c>
      <c r="D100" s="172"/>
      <c r="E100" s="117"/>
      <c r="F100" s="156"/>
      <c r="G100" s="40" t="str">
        <f>IFERROR(E100*F97,"")</f>
        <v/>
      </c>
      <c r="H100" s="44" t="str">
        <f t="shared" si="5"/>
        <v/>
      </c>
      <c r="I100" s="174"/>
      <c r="J100" s="95">
        <f t="shared" si="6"/>
        <v>0</v>
      </c>
      <c r="K100" s="24"/>
    </row>
    <row r="101" spans="1:11" x14ac:dyDescent="0.25">
      <c r="A101" s="177"/>
      <c r="B101" s="170"/>
      <c r="C101" s="17" t="s">
        <v>54</v>
      </c>
      <c r="D101" s="173"/>
      <c r="E101" s="117"/>
      <c r="F101" s="157"/>
      <c r="G101" s="40"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0" t="str">
        <f>IFERROR(E102*F102,"")</f>
        <v/>
      </c>
      <c r="H102" s="44" t="str">
        <f t="shared" si="5"/>
        <v/>
      </c>
      <c r="I102" s="174"/>
      <c r="J102" s="95">
        <f t="shared" si="6"/>
        <v>0</v>
      </c>
      <c r="K102" s="24"/>
    </row>
    <row r="103" spans="1:11" x14ac:dyDescent="0.25">
      <c r="A103" s="176"/>
      <c r="B103" s="169"/>
      <c r="C103" s="17" t="s">
        <v>54</v>
      </c>
      <c r="D103" s="172"/>
      <c r="E103" s="117"/>
      <c r="F103" s="156"/>
      <c r="G103" s="40" t="str">
        <f>IFERROR(E103*F102,"")</f>
        <v/>
      </c>
      <c r="H103" s="44" t="str">
        <f t="shared" si="5"/>
        <v/>
      </c>
      <c r="I103" s="174"/>
      <c r="J103" s="95">
        <f t="shared" si="6"/>
        <v>0</v>
      </c>
      <c r="K103" s="24"/>
    </row>
    <row r="104" spans="1:11" x14ac:dyDescent="0.25">
      <c r="A104" s="176"/>
      <c r="B104" s="169"/>
      <c r="C104" s="17" t="s">
        <v>54</v>
      </c>
      <c r="D104" s="172"/>
      <c r="E104" s="117"/>
      <c r="F104" s="156"/>
      <c r="G104" s="40" t="str">
        <f>IFERROR(E104*F102,"")</f>
        <v/>
      </c>
      <c r="H104" s="44" t="str">
        <f t="shared" si="5"/>
        <v/>
      </c>
      <c r="I104" s="174"/>
      <c r="J104" s="95">
        <f t="shared" si="6"/>
        <v>0</v>
      </c>
      <c r="K104" s="24"/>
    </row>
    <row r="105" spans="1:11" x14ac:dyDescent="0.25">
      <c r="A105" s="176"/>
      <c r="B105" s="169"/>
      <c r="C105" s="17" t="s">
        <v>54</v>
      </c>
      <c r="D105" s="172"/>
      <c r="E105" s="117"/>
      <c r="F105" s="156"/>
      <c r="G105" s="40" t="str">
        <f>IFERROR(E105*F102,"")</f>
        <v/>
      </c>
      <c r="H105" s="44" t="str">
        <f t="shared" si="5"/>
        <v/>
      </c>
      <c r="I105" s="174"/>
      <c r="J105" s="95">
        <f t="shared" si="6"/>
        <v>0</v>
      </c>
      <c r="K105" s="24"/>
    </row>
    <row r="106" spans="1:11" x14ac:dyDescent="0.25">
      <c r="A106" s="177"/>
      <c r="B106" s="170"/>
      <c r="C106" s="17" t="s">
        <v>54</v>
      </c>
      <c r="D106" s="173"/>
      <c r="E106" s="117"/>
      <c r="F106" s="157"/>
      <c r="G106" s="40"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0" t="str">
        <f>IFERROR(E107*F107,"")</f>
        <v/>
      </c>
      <c r="H107" s="44" t="str">
        <f t="shared" si="5"/>
        <v/>
      </c>
      <c r="I107" s="174"/>
      <c r="J107" s="95">
        <f t="shared" si="6"/>
        <v>0</v>
      </c>
      <c r="K107" s="24"/>
    </row>
    <row r="108" spans="1:11" x14ac:dyDescent="0.25">
      <c r="A108" s="176"/>
      <c r="B108" s="169"/>
      <c r="C108" s="17" t="s">
        <v>54</v>
      </c>
      <c r="D108" s="172"/>
      <c r="E108" s="117"/>
      <c r="F108" s="156"/>
      <c r="G108" s="40" t="str">
        <f>IFERROR(E108*F107,"")</f>
        <v/>
      </c>
      <c r="H108" s="44" t="str">
        <f t="shared" si="5"/>
        <v/>
      </c>
      <c r="I108" s="174"/>
      <c r="J108" s="95">
        <f t="shared" si="6"/>
        <v>0</v>
      </c>
      <c r="K108" s="24"/>
    </row>
    <row r="109" spans="1:11" x14ac:dyDescent="0.25">
      <c r="A109" s="176"/>
      <c r="B109" s="169"/>
      <c r="C109" s="17" t="s">
        <v>54</v>
      </c>
      <c r="D109" s="172"/>
      <c r="E109" s="117"/>
      <c r="F109" s="156"/>
      <c r="G109" s="40" t="str">
        <f>IFERROR(E109*F107,"")</f>
        <v/>
      </c>
      <c r="H109" s="44" t="str">
        <f t="shared" si="5"/>
        <v/>
      </c>
      <c r="I109" s="174"/>
      <c r="J109" s="95">
        <f t="shared" si="6"/>
        <v>0</v>
      </c>
      <c r="K109" s="24"/>
    </row>
    <row r="110" spans="1:11" x14ac:dyDescent="0.25">
      <c r="A110" s="176"/>
      <c r="B110" s="169"/>
      <c r="C110" s="17" t="s">
        <v>54</v>
      </c>
      <c r="D110" s="172"/>
      <c r="E110" s="117"/>
      <c r="F110" s="156"/>
      <c r="G110" s="40" t="str">
        <f>IFERROR(E110*F107,"")</f>
        <v/>
      </c>
      <c r="H110" s="44" t="str">
        <f t="shared" si="5"/>
        <v/>
      </c>
      <c r="I110" s="174"/>
      <c r="J110" s="95">
        <f t="shared" si="6"/>
        <v>0</v>
      </c>
      <c r="K110" s="24"/>
    </row>
    <row r="111" spans="1:11" x14ac:dyDescent="0.25">
      <c r="A111" s="177"/>
      <c r="B111" s="170"/>
      <c r="C111" s="17" t="s">
        <v>54</v>
      </c>
      <c r="D111" s="173"/>
      <c r="E111" s="117"/>
      <c r="F111" s="157"/>
      <c r="G111" s="40"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0" t="str">
        <f>IFERROR(E112*F112,"")</f>
        <v/>
      </c>
      <c r="H112" s="44" t="str">
        <f t="shared" si="5"/>
        <v/>
      </c>
      <c r="I112" s="174"/>
      <c r="J112" s="95">
        <f t="shared" si="6"/>
        <v>0</v>
      </c>
      <c r="K112" s="24"/>
    </row>
    <row r="113" spans="1:13" x14ac:dyDescent="0.25">
      <c r="A113" s="176"/>
      <c r="B113" s="169"/>
      <c r="C113" s="17" t="s">
        <v>54</v>
      </c>
      <c r="D113" s="172"/>
      <c r="E113" s="117"/>
      <c r="F113" s="156"/>
      <c r="G113" s="40" t="str">
        <f>IFERROR(E113*F112,"")</f>
        <v/>
      </c>
      <c r="H113" s="44" t="str">
        <f t="shared" si="5"/>
        <v/>
      </c>
      <c r="I113" s="174"/>
      <c r="J113" s="95">
        <f t="shared" si="6"/>
        <v>0</v>
      </c>
      <c r="K113" s="24"/>
    </row>
    <row r="114" spans="1:13" x14ac:dyDescent="0.25">
      <c r="A114" s="176"/>
      <c r="B114" s="169"/>
      <c r="C114" s="17" t="s">
        <v>54</v>
      </c>
      <c r="D114" s="172"/>
      <c r="E114" s="117"/>
      <c r="F114" s="156"/>
      <c r="G114" s="40" t="str">
        <f>IFERROR(E114*F112,"")</f>
        <v/>
      </c>
      <c r="H114" s="44" t="str">
        <f t="shared" si="5"/>
        <v/>
      </c>
      <c r="I114" s="174"/>
      <c r="J114" s="95">
        <f t="shared" si="6"/>
        <v>0</v>
      </c>
      <c r="K114" s="24"/>
    </row>
    <row r="115" spans="1:13" x14ac:dyDescent="0.25">
      <c r="A115" s="176"/>
      <c r="B115" s="169"/>
      <c r="C115" s="17" t="s">
        <v>54</v>
      </c>
      <c r="D115" s="172"/>
      <c r="E115" s="117"/>
      <c r="F115" s="156"/>
      <c r="G115" s="40" t="str">
        <f>IFERROR(E115*F112,"")</f>
        <v/>
      </c>
      <c r="H115" s="44" t="str">
        <f t="shared" si="5"/>
        <v/>
      </c>
      <c r="I115" s="174"/>
      <c r="J115" s="95">
        <f t="shared" si="6"/>
        <v>0</v>
      </c>
      <c r="K115" s="24"/>
    </row>
    <row r="116" spans="1:13" x14ac:dyDescent="0.25">
      <c r="A116" s="177"/>
      <c r="B116" s="170"/>
      <c r="C116" s="17" t="s">
        <v>54</v>
      </c>
      <c r="D116" s="173"/>
      <c r="E116" s="117"/>
      <c r="F116" s="157"/>
      <c r="G116" s="40"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409.5" x14ac:dyDescent="0.25">
      <c r="A188" s="22" t="s">
        <v>51</v>
      </c>
      <c r="B188" s="178" t="s">
        <v>85</v>
      </c>
      <c r="C188" s="178"/>
      <c r="D188" s="178"/>
      <c r="E188" s="178"/>
      <c r="F188" s="179"/>
      <c r="G188" s="8">
        <f>SUM(G189:G193)</f>
        <v>0</v>
      </c>
      <c r="H188" s="8">
        <f>SUM(H189:H193)</f>
        <v>0</v>
      </c>
      <c r="I188" s="130"/>
      <c r="J188" s="82"/>
      <c r="K188" s="87" t="s">
        <v>68</v>
      </c>
      <c r="L188" s="87" t="s">
        <v>177</v>
      </c>
    </row>
    <row r="189" spans="1:12" ht="25.5" x14ac:dyDescent="0.25">
      <c r="A189" s="18" t="s">
        <v>53</v>
      </c>
      <c r="B189" s="163" t="s">
        <v>69</v>
      </c>
      <c r="C189" s="163"/>
      <c r="D189" s="32" t="s">
        <v>70</v>
      </c>
      <c r="E189" s="88"/>
      <c r="F189" s="90"/>
      <c r="G189" s="89">
        <f>E189*K189*L189/100</f>
        <v>0</v>
      </c>
      <c r="H189" s="40">
        <f>ROUND(G189*$D$7,2)</f>
        <v>0</v>
      </c>
      <c r="I189" s="19"/>
      <c r="J189" s="82"/>
      <c r="K189" s="47"/>
      <c r="L189" s="47"/>
    </row>
    <row r="190" spans="1:12" ht="25.5"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25.5" x14ac:dyDescent="0.25">
      <c r="A191" s="18" t="s">
        <v>57</v>
      </c>
      <c r="B191" s="163" t="s">
        <v>69</v>
      </c>
      <c r="C191" s="163"/>
      <c r="D191" s="32" t="s">
        <v>70</v>
      </c>
      <c r="E191" s="88"/>
      <c r="F191" s="91"/>
      <c r="G191" s="89">
        <f>E191*K191*L191/100</f>
        <v>0</v>
      </c>
      <c r="H191" s="40">
        <f t="shared" si="27"/>
        <v>0</v>
      </c>
      <c r="I191" s="19"/>
      <c r="J191" s="82"/>
      <c r="K191" s="47"/>
      <c r="L191" s="47"/>
    </row>
    <row r="192" spans="1:12" ht="25.5" x14ac:dyDescent="0.25">
      <c r="A192" s="18" t="s">
        <v>58</v>
      </c>
      <c r="B192" s="163" t="s">
        <v>69</v>
      </c>
      <c r="C192" s="163"/>
      <c r="D192" s="32" t="s">
        <v>70</v>
      </c>
      <c r="E192" s="88"/>
      <c r="F192" s="91"/>
      <c r="G192" s="89">
        <f>E192*K192*L192/100</f>
        <v>0</v>
      </c>
      <c r="H192" s="40">
        <f t="shared" si="27"/>
        <v>0</v>
      </c>
      <c r="I192" s="19"/>
      <c r="J192" s="82"/>
      <c r="K192" s="47"/>
      <c r="L192" s="47"/>
    </row>
    <row r="193" spans="1:12" ht="25.5"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n27+LaNlh9llAtJ6TE550FDas/DAlom6oqTpX8ai+Pzu6wFc6ksYo5e9Q8xbMaAj6L/BeOTaMoeisLdUPHU6cQ==" saltValue="M/qSJsxMHQ+fq4HHfUC0Rg=="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4"/>
  <sheetViews>
    <sheetView topLeftCell="A49" zoomScale="90" zoomScaleNormal="90" workbookViewId="0">
      <selection activeCell="G76" sqref="G76"/>
    </sheetView>
  </sheetViews>
  <sheetFormatPr defaultRowHeight="15" x14ac:dyDescent="0.25"/>
  <cols>
    <col min="1" max="1" width="8.7109375" style="37" customWidth="1"/>
    <col min="2" max="2" width="28.7109375" style="37" customWidth="1"/>
    <col min="3" max="3" width="38.42578125" style="37" customWidth="1"/>
    <col min="4" max="4" width="8.7109375" style="37" customWidth="1"/>
    <col min="5" max="5" width="15.28515625" style="37" customWidth="1"/>
    <col min="6" max="6" width="11" style="37" customWidth="1"/>
    <col min="7" max="7" width="15.42578125" style="37" customWidth="1"/>
    <col min="8" max="8" width="16" style="122" customWidth="1"/>
    <col min="9" max="9" width="24.140625" style="122" customWidth="1"/>
    <col min="10" max="10" width="8.7109375" style="79" customWidth="1"/>
    <col min="11" max="11" width="32.5703125" style="79" customWidth="1"/>
    <col min="12" max="12" width="0.140625" style="79" customWidth="1"/>
    <col min="13" max="13" width="0.28515625" style="79" hidden="1" customWidth="1"/>
    <col min="14" max="14" width="3" style="37" hidden="1" customWidth="1"/>
    <col min="15" max="15" width="12.7109375" style="37" hidden="1" customWidth="1"/>
    <col min="16" max="16" width="9.140625" style="37" hidden="1" customWidth="1"/>
    <col min="17" max="16384" width="9.140625" style="37"/>
  </cols>
  <sheetData>
    <row r="1" spans="1:15" ht="39" customHeight="1" x14ac:dyDescent="0.25">
      <c r="A1" s="97"/>
      <c r="B1" s="97"/>
      <c r="C1" s="97" t="s">
        <v>157</v>
      </c>
      <c r="D1" s="154" t="s">
        <v>180</v>
      </c>
      <c r="E1" s="154"/>
      <c r="F1" s="154"/>
      <c r="G1" s="154"/>
      <c r="H1" s="154"/>
      <c r="I1" s="154"/>
      <c r="J1" s="77"/>
      <c r="K1" s="78"/>
    </row>
    <row r="2" spans="1:15" x14ac:dyDescent="0.25">
      <c r="A2" s="97"/>
      <c r="B2" s="97"/>
      <c r="C2" s="97" t="s">
        <v>1</v>
      </c>
      <c r="D2" s="7" t="s">
        <v>149</v>
      </c>
      <c r="E2" s="9"/>
      <c r="F2" s="9"/>
      <c r="G2" s="9"/>
      <c r="H2" s="119"/>
      <c r="I2" s="119"/>
      <c r="J2" s="80"/>
      <c r="K2" s="78"/>
      <c r="M2" s="79" t="s">
        <v>153</v>
      </c>
      <c r="N2" s="37">
        <v>1</v>
      </c>
    </row>
    <row r="3" spans="1:15" ht="15" customHeight="1" x14ac:dyDescent="0.25">
      <c r="A3" s="164" t="s">
        <v>2</v>
      </c>
      <c r="B3" s="164"/>
      <c r="C3" s="164"/>
      <c r="D3" s="166" t="s">
        <v>181</v>
      </c>
      <c r="E3" s="166"/>
      <c r="F3" s="166"/>
      <c r="G3" s="166"/>
      <c r="H3" s="166"/>
      <c r="I3" s="166"/>
      <c r="J3" s="80"/>
      <c r="K3" s="78"/>
      <c r="M3" s="79" t="s">
        <v>151</v>
      </c>
      <c r="N3" s="37">
        <v>2</v>
      </c>
      <c r="O3" s="54"/>
    </row>
    <row r="4" spans="1:15" ht="15" customHeight="1" x14ac:dyDescent="0.25">
      <c r="A4" s="97"/>
      <c r="B4" s="97"/>
      <c r="C4" s="97" t="s">
        <v>3</v>
      </c>
      <c r="D4" s="34" t="s">
        <v>150</v>
      </c>
      <c r="E4" s="34"/>
      <c r="F4" s="35" t="s">
        <v>4</v>
      </c>
      <c r="G4" s="35"/>
      <c r="H4" s="99"/>
      <c r="I4" s="119"/>
      <c r="J4" s="80"/>
      <c r="K4" s="78"/>
      <c r="M4" s="79" t="s">
        <v>150</v>
      </c>
      <c r="N4" s="37">
        <v>3</v>
      </c>
    </row>
    <row r="5" spans="1:15" x14ac:dyDescent="0.25">
      <c r="A5" s="164" t="s">
        <v>5</v>
      </c>
      <c r="B5" s="164"/>
      <c r="C5" s="164"/>
      <c r="D5" s="36"/>
      <c r="E5" s="36"/>
      <c r="F5" s="36"/>
      <c r="G5" s="36"/>
      <c r="H5" s="99"/>
      <c r="I5" s="128"/>
      <c r="J5" s="80"/>
      <c r="K5" s="78"/>
      <c r="M5" s="79" t="s">
        <v>156</v>
      </c>
      <c r="N5" s="37">
        <v>4</v>
      </c>
    </row>
    <row r="6" spans="1:15" ht="18" customHeight="1" x14ac:dyDescent="0.25">
      <c r="A6" s="97"/>
      <c r="B6" s="97"/>
      <c r="C6" s="97" t="s">
        <v>179</v>
      </c>
      <c r="D6" s="85">
        <v>12</v>
      </c>
      <c r="E6" s="86"/>
      <c r="F6" s="9"/>
      <c r="G6" s="9"/>
      <c r="H6" s="119"/>
      <c r="I6" s="119"/>
      <c r="J6" s="80"/>
      <c r="K6" s="78"/>
      <c r="M6" s="79" t="s">
        <v>155</v>
      </c>
      <c r="N6" s="37">
        <v>5</v>
      </c>
    </row>
    <row r="7" spans="1:15" x14ac:dyDescent="0.25">
      <c r="A7" s="97"/>
      <c r="B7" s="97"/>
      <c r="C7" s="97" t="s">
        <v>6</v>
      </c>
      <c r="D7" s="48">
        <v>1</v>
      </c>
      <c r="E7" s="9"/>
      <c r="F7" s="9"/>
      <c r="H7" s="120"/>
      <c r="I7" s="119"/>
      <c r="J7" s="80"/>
      <c r="K7" s="78"/>
      <c r="N7" s="37">
        <v>6</v>
      </c>
    </row>
    <row r="8" spans="1:15" x14ac:dyDescent="0.25">
      <c r="A8" s="10"/>
      <c r="B8" s="10"/>
      <c r="C8" s="10"/>
      <c r="D8" s="10"/>
      <c r="E8" s="10"/>
      <c r="F8" s="10"/>
      <c r="G8" s="10"/>
      <c r="H8" s="121"/>
      <c r="I8" s="121"/>
      <c r="J8" s="78"/>
      <c r="K8" s="78"/>
      <c r="N8" s="37">
        <v>7</v>
      </c>
    </row>
    <row r="9" spans="1:15" ht="51" x14ac:dyDescent="0.25">
      <c r="A9" s="98" t="s">
        <v>7</v>
      </c>
      <c r="B9" s="162" t="s">
        <v>8</v>
      </c>
      <c r="C9" s="162"/>
      <c r="D9" s="98" t="s">
        <v>9</v>
      </c>
      <c r="E9" s="98" t="s">
        <v>10</v>
      </c>
      <c r="F9" s="98" t="s">
        <v>11</v>
      </c>
      <c r="G9" s="98" t="s">
        <v>12</v>
      </c>
      <c r="H9" s="108" t="s">
        <v>13</v>
      </c>
      <c r="I9" s="108" t="s">
        <v>14</v>
      </c>
      <c r="J9" s="81"/>
      <c r="K9" s="78"/>
      <c r="N9" s="37">
        <v>8</v>
      </c>
    </row>
    <row r="10" spans="1:15" x14ac:dyDescent="0.25">
      <c r="A10" s="14">
        <v>4</v>
      </c>
      <c r="B10" s="165" t="s">
        <v>82</v>
      </c>
      <c r="C10" s="165"/>
      <c r="D10" s="165"/>
      <c r="E10" s="165"/>
      <c r="F10" s="165"/>
      <c r="G10" s="41">
        <f>SUM(G11+G32)</f>
        <v>0</v>
      </c>
      <c r="H10" s="41">
        <f>SUM(H11+H32)</f>
        <v>0</v>
      </c>
      <c r="I10" s="129"/>
      <c r="J10" s="82"/>
      <c r="K10" s="78"/>
      <c r="N10" s="37">
        <v>9</v>
      </c>
    </row>
    <row r="11" spans="1:15" x14ac:dyDescent="0.25">
      <c r="A11" s="22" t="s">
        <v>102</v>
      </c>
      <c r="B11" s="159" t="s">
        <v>83</v>
      </c>
      <c r="C11" s="160"/>
      <c r="D11" s="161"/>
      <c r="E11" s="106"/>
      <c r="F11" s="106"/>
      <c r="G11" s="42">
        <f>SUM(G12:G31)</f>
        <v>0</v>
      </c>
      <c r="H11" s="42">
        <f>SUM(H12:H31)</f>
        <v>0</v>
      </c>
      <c r="I11" s="130"/>
      <c r="J11" s="82"/>
      <c r="K11" s="78"/>
      <c r="M11" s="79" t="s">
        <v>151</v>
      </c>
      <c r="N11" s="37">
        <v>10</v>
      </c>
    </row>
    <row r="12" spans="1:15" ht="15" customHeight="1" x14ac:dyDescent="0.25">
      <c r="A12" s="18" t="s">
        <v>104</v>
      </c>
      <c r="B12" s="163" t="s">
        <v>15</v>
      </c>
      <c r="C12" s="163"/>
      <c r="D12" s="19"/>
      <c r="E12" s="20"/>
      <c r="F12" s="39"/>
      <c r="G12" s="40">
        <f t="shared" ref="G12:G37" si="0">ROUND(E12*F12,2)</f>
        <v>0</v>
      </c>
      <c r="H12" s="40">
        <f t="shared" ref="H12:H49" si="1">ROUND(G12*$D$7,2)</f>
        <v>0</v>
      </c>
      <c r="I12" s="19"/>
      <c r="J12" s="82"/>
      <c r="K12" s="78"/>
      <c r="M12" s="79" t="s">
        <v>150</v>
      </c>
      <c r="N12" s="37">
        <v>11</v>
      </c>
    </row>
    <row r="13" spans="1:15" x14ac:dyDescent="0.25">
      <c r="A13" s="18" t="s">
        <v>105</v>
      </c>
      <c r="B13" s="163" t="s">
        <v>15</v>
      </c>
      <c r="C13" s="163"/>
      <c r="D13" s="19"/>
      <c r="E13" s="20"/>
      <c r="F13" s="39"/>
      <c r="G13" s="40">
        <f t="shared" si="0"/>
        <v>0</v>
      </c>
      <c r="H13" s="40">
        <f t="shared" si="1"/>
        <v>0</v>
      </c>
      <c r="I13" s="19"/>
      <c r="J13" s="82"/>
      <c r="K13" s="78"/>
      <c r="N13" s="37">
        <v>12</v>
      </c>
    </row>
    <row r="14" spans="1:15" x14ac:dyDescent="0.25">
      <c r="A14" s="18" t="s">
        <v>106</v>
      </c>
      <c r="B14" s="163" t="s">
        <v>15</v>
      </c>
      <c r="C14" s="163"/>
      <c r="D14" s="19"/>
      <c r="E14" s="20"/>
      <c r="F14" s="39"/>
      <c r="G14" s="40">
        <f t="shared" si="0"/>
        <v>0</v>
      </c>
      <c r="H14" s="40">
        <f t="shared" si="1"/>
        <v>0</v>
      </c>
      <c r="I14" s="19"/>
      <c r="J14" s="82"/>
      <c r="K14" s="78"/>
      <c r="N14" s="37">
        <v>13</v>
      </c>
    </row>
    <row r="15" spans="1:15" x14ac:dyDescent="0.25">
      <c r="A15" s="18" t="s">
        <v>107</v>
      </c>
      <c r="B15" s="163" t="s">
        <v>15</v>
      </c>
      <c r="C15" s="163"/>
      <c r="D15" s="19"/>
      <c r="E15" s="20"/>
      <c r="F15" s="39"/>
      <c r="G15" s="40">
        <f t="shared" si="0"/>
        <v>0</v>
      </c>
      <c r="H15" s="40">
        <f t="shared" si="1"/>
        <v>0</v>
      </c>
      <c r="I15" s="19"/>
      <c r="J15" s="82"/>
      <c r="K15" s="78"/>
      <c r="N15" s="37">
        <v>14</v>
      </c>
    </row>
    <row r="16" spans="1:15" x14ac:dyDescent="0.25">
      <c r="A16" s="18" t="s">
        <v>108</v>
      </c>
      <c r="B16" s="163" t="s">
        <v>15</v>
      </c>
      <c r="C16" s="163"/>
      <c r="D16" s="19"/>
      <c r="E16" s="20"/>
      <c r="F16" s="39"/>
      <c r="G16" s="40">
        <f t="shared" si="0"/>
        <v>0</v>
      </c>
      <c r="H16" s="40">
        <f t="shared" si="1"/>
        <v>0</v>
      </c>
      <c r="I16" s="19"/>
      <c r="J16" s="82"/>
      <c r="K16" s="78"/>
      <c r="N16" s="37">
        <v>15</v>
      </c>
    </row>
    <row r="17" spans="1:14" x14ac:dyDescent="0.25">
      <c r="A17" s="18" t="s">
        <v>109</v>
      </c>
      <c r="B17" s="163" t="s">
        <v>15</v>
      </c>
      <c r="C17" s="163"/>
      <c r="D17" s="19"/>
      <c r="E17" s="20"/>
      <c r="F17" s="39"/>
      <c r="G17" s="40">
        <f t="shared" si="0"/>
        <v>0</v>
      </c>
      <c r="H17" s="40">
        <f t="shared" si="1"/>
        <v>0</v>
      </c>
      <c r="I17" s="19"/>
      <c r="J17" s="82"/>
      <c r="K17" s="78"/>
      <c r="N17" s="37">
        <v>16</v>
      </c>
    </row>
    <row r="18" spans="1:14" x14ac:dyDescent="0.25">
      <c r="A18" s="18" t="s">
        <v>110</v>
      </c>
      <c r="B18" s="163" t="s">
        <v>15</v>
      </c>
      <c r="C18" s="163"/>
      <c r="D18" s="19"/>
      <c r="E18" s="20"/>
      <c r="F18" s="39"/>
      <c r="G18" s="40">
        <f t="shared" si="0"/>
        <v>0</v>
      </c>
      <c r="H18" s="40">
        <f t="shared" si="1"/>
        <v>0</v>
      </c>
      <c r="I18" s="19"/>
      <c r="J18" s="82"/>
      <c r="K18" s="78"/>
      <c r="N18" s="37">
        <v>17</v>
      </c>
    </row>
    <row r="19" spans="1:14" x14ac:dyDescent="0.25">
      <c r="A19" s="18" t="s">
        <v>111</v>
      </c>
      <c r="B19" s="163" t="s">
        <v>15</v>
      </c>
      <c r="C19" s="163"/>
      <c r="D19" s="19"/>
      <c r="E19" s="20"/>
      <c r="F19" s="39"/>
      <c r="G19" s="40">
        <f t="shared" si="0"/>
        <v>0</v>
      </c>
      <c r="H19" s="40">
        <f t="shared" si="1"/>
        <v>0</v>
      </c>
      <c r="I19" s="19"/>
      <c r="J19" s="82"/>
      <c r="K19" s="78"/>
      <c r="N19" s="37">
        <v>18</v>
      </c>
    </row>
    <row r="20" spans="1:14" x14ac:dyDescent="0.25">
      <c r="A20" s="18" t="s">
        <v>112</v>
      </c>
      <c r="B20" s="163" t="s">
        <v>15</v>
      </c>
      <c r="C20" s="163"/>
      <c r="D20" s="19"/>
      <c r="E20" s="20"/>
      <c r="F20" s="39"/>
      <c r="G20" s="40">
        <f t="shared" si="0"/>
        <v>0</v>
      </c>
      <c r="H20" s="40">
        <f t="shared" si="1"/>
        <v>0</v>
      </c>
      <c r="I20" s="19"/>
      <c r="J20" s="82"/>
      <c r="K20" s="78"/>
      <c r="N20" s="37">
        <v>19</v>
      </c>
    </row>
    <row r="21" spans="1:14" x14ac:dyDescent="0.25">
      <c r="A21" s="18" t="s">
        <v>113</v>
      </c>
      <c r="B21" s="163" t="s">
        <v>15</v>
      </c>
      <c r="C21" s="163"/>
      <c r="D21" s="19"/>
      <c r="E21" s="20"/>
      <c r="F21" s="39"/>
      <c r="G21" s="40">
        <f t="shared" si="0"/>
        <v>0</v>
      </c>
      <c r="H21" s="40">
        <f t="shared" si="1"/>
        <v>0</v>
      </c>
      <c r="I21" s="19"/>
      <c r="J21" s="82"/>
      <c r="K21" s="78"/>
      <c r="N21" s="37">
        <v>20</v>
      </c>
    </row>
    <row r="22" spans="1:14" x14ac:dyDescent="0.25">
      <c r="A22" s="18" t="s">
        <v>114</v>
      </c>
      <c r="B22" s="163" t="s">
        <v>15</v>
      </c>
      <c r="C22" s="163"/>
      <c r="D22" s="19"/>
      <c r="E22" s="20"/>
      <c r="F22" s="39"/>
      <c r="G22" s="40">
        <f t="shared" si="0"/>
        <v>0</v>
      </c>
      <c r="H22" s="40">
        <f t="shared" si="1"/>
        <v>0</v>
      </c>
      <c r="I22" s="19"/>
      <c r="J22" s="82"/>
      <c r="K22" s="78"/>
      <c r="N22" s="37">
        <v>21</v>
      </c>
    </row>
    <row r="23" spans="1:14" x14ac:dyDescent="0.25">
      <c r="A23" s="18" t="s">
        <v>115</v>
      </c>
      <c r="B23" s="163" t="s">
        <v>15</v>
      </c>
      <c r="C23" s="163"/>
      <c r="D23" s="19"/>
      <c r="E23" s="20"/>
      <c r="F23" s="39"/>
      <c r="G23" s="40">
        <f t="shared" si="0"/>
        <v>0</v>
      </c>
      <c r="H23" s="40">
        <f t="shared" si="1"/>
        <v>0</v>
      </c>
      <c r="I23" s="19"/>
      <c r="J23" s="82"/>
      <c r="K23" s="78"/>
      <c r="N23" s="37">
        <v>22</v>
      </c>
    </row>
    <row r="24" spans="1:14" x14ac:dyDescent="0.25">
      <c r="A24" s="18" t="s">
        <v>116</v>
      </c>
      <c r="B24" s="163" t="s">
        <v>15</v>
      </c>
      <c r="C24" s="163"/>
      <c r="D24" s="19"/>
      <c r="E24" s="20"/>
      <c r="F24" s="39"/>
      <c r="G24" s="40">
        <f t="shared" si="0"/>
        <v>0</v>
      </c>
      <c r="H24" s="40">
        <f t="shared" si="1"/>
        <v>0</v>
      </c>
      <c r="I24" s="19"/>
      <c r="J24" s="82"/>
      <c r="K24" s="78"/>
      <c r="N24" s="37">
        <v>23</v>
      </c>
    </row>
    <row r="25" spans="1:14" x14ac:dyDescent="0.25">
      <c r="A25" s="18" t="s">
        <v>117</v>
      </c>
      <c r="B25" s="163" t="s">
        <v>15</v>
      </c>
      <c r="C25" s="163"/>
      <c r="D25" s="19"/>
      <c r="E25" s="20"/>
      <c r="F25" s="39"/>
      <c r="G25" s="40">
        <f t="shared" si="0"/>
        <v>0</v>
      </c>
      <c r="H25" s="40">
        <f t="shared" si="1"/>
        <v>0</v>
      </c>
      <c r="I25" s="19"/>
      <c r="J25" s="82"/>
      <c r="K25" s="78"/>
      <c r="N25" s="37">
        <v>24</v>
      </c>
    </row>
    <row r="26" spans="1:14" x14ac:dyDescent="0.25">
      <c r="A26" s="18"/>
      <c r="B26" s="191" t="s">
        <v>152</v>
      </c>
      <c r="C26" s="191"/>
      <c r="D26" s="21"/>
      <c r="E26" s="20"/>
      <c r="F26" s="39"/>
      <c r="G26" s="40">
        <f t="shared" si="0"/>
        <v>0</v>
      </c>
      <c r="H26" s="40">
        <f t="shared" si="1"/>
        <v>0</v>
      </c>
      <c r="I26" s="19"/>
      <c r="J26" s="82"/>
      <c r="K26" s="78"/>
      <c r="N26" s="37">
        <v>25</v>
      </c>
    </row>
    <row r="27" spans="1:14" x14ac:dyDescent="0.25">
      <c r="A27" s="18" t="s">
        <v>118</v>
      </c>
      <c r="B27" s="163" t="s">
        <v>15</v>
      </c>
      <c r="C27" s="163"/>
      <c r="D27" s="19"/>
      <c r="E27" s="20"/>
      <c r="F27" s="39"/>
      <c r="G27" s="40">
        <f t="shared" si="0"/>
        <v>0</v>
      </c>
      <c r="H27" s="40">
        <f t="shared" si="1"/>
        <v>0</v>
      </c>
      <c r="I27" s="19"/>
      <c r="J27" s="82"/>
      <c r="K27" s="78"/>
      <c r="N27" s="37">
        <v>26</v>
      </c>
    </row>
    <row r="28" spans="1:14" x14ac:dyDescent="0.25">
      <c r="A28" s="18" t="s">
        <v>119</v>
      </c>
      <c r="B28" s="163" t="s">
        <v>15</v>
      </c>
      <c r="C28" s="163"/>
      <c r="D28" s="19"/>
      <c r="E28" s="20"/>
      <c r="F28" s="39"/>
      <c r="G28" s="40">
        <f t="shared" si="0"/>
        <v>0</v>
      </c>
      <c r="H28" s="40">
        <f t="shared" si="1"/>
        <v>0</v>
      </c>
      <c r="I28" s="19"/>
      <c r="J28" s="82"/>
      <c r="K28" s="78"/>
      <c r="N28" s="37">
        <v>27</v>
      </c>
    </row>
    <row r="29" spans="1:14" x14ac:dyDescent="0.25">
      <c r="A29" s="18" t="s">
        <v>129</v>
      </c>
      <c r="B29" s="163" t="s">
        <v>15</v>
      </c>
      <c r="C29" s="163"/>
      <c r="D29" s="19"/>
      <c r="E29" s="20"/>
      <c r="F29" s="39"/>
      <c r="G29" s="40">
        <f t="shared" si="0"/>
        <v>0</v>
      </c>
      <c r="H29" s="40">
        <f t="shared" si="1"/>
        <v>0</v>
      </c>
      <c r="I29" s="19"/>
      <c r="J29" s="82"/>
      <c r="K29" s="78"/>
      <c r="N29" s="37">
        <v>28</v>
      </c>
    </row>
    <row r="30" spans="1:14" x14ac:dyDescent="0.25">
      <c r="A30" s="18" t="s">
        <v>130</v>
      </c>
      <c r="B30" s="163" t="s">
        <v>15</v>
      </c>
      <c r="C30" s="163"/>
      <c r="D30" s="19"/>
      <c r="E30" s="20"/>
      <c r="F30" s="39"/>
      <c r="G30" s="40">
        <f t="shared" si="0"/>
        <v>0</v>
      </c>
      <c r="H30" s="40">
        <f t="shared" si="1"/>
        <v>0</v>
      </c>
      <c r="I30" s="19"/>
      <c r="J30" s="82"/>
      <c r="K30" s="78"/>
      <c r="N30" s="37">
        <v>29</v>
      </c>
    </row>
    <row r="31" spans="1:14" x14ac:dyDescent="0.25">
      <c r="A31" s="18" t="s">
        <v>131</v>
      </c>
      <c r="B31" s="163" t="s">
        <v>15</v>
      </c>
      <c r="C31" s="163"/>
      <c r="D31" s="19"/>
      <c r="E31" s="20"/>
      <c r="F31" s="39"/>
      <c r="G31" s="40">
        <f t="shared" si="0"/>
        <v>0</v>
      </c>
      <c r="H31" s="40">
        <f t="shared" si="1"/>
        <v>0</v>
      </c>
      <c r="I31" s="19"/>
      <c r="J31" s="82"/>
      <c r="K31" s="78"/>
      <c r="N31" s="37">
        <v>30</v>
      </c>
    </row>
    <row r="32" spans="1:14" ht="29.25" customHeight="1" x14ac:dyDescent="0.25">
      <c r="A32" s="22" t="s">
        <v>103</v>
      </c>
      <c r="B32" s="159" t="s">
        <v>84</v>
      </c>
      <c r="C32" s="160"/>
      <c r="D32" s="161"/>
      <c r="E32" s="110"/>
      <c r="F32" s="110"/>
      <c r="G32" s="42">
        <f>SUM(G33:G37)</f>
        <v>0</v>
      </c>
      <c r="H32" s="42">
        <f>SUM(H33:H37)</f>
        <v>0</v>
      </c>
      <c r="I32" s="130"/>
      <c r="J32" s="82"/>
      <c r="K32" s="78"/>
      <c r="N32" s="37">
        <v>31</v>
      </c>
    </row>
    <row r="33" spans="1:14" x14ac:dyDescent="0.25">
      <c r="A33" s="18" t="s">
        <v>120</v>
      </c>
      <c r="B33" s="163" t="s">
        <v>15</v>
      </c>
      <c r="C33" s="163"/>
      <c r="D33" s="19"/>
      <c r="E33" s="20"/>
      <c r="F33" s="20"/>
      <c r="G33" s="40">
        <f t="shared" si="0"/>
        <v>0</v>
      </c>
      <c r="H33" s="40">
        <f t="shared" si="1"/>
        <v>0</v>
      </c>
      <c r="I33" s="19"/>
      <c r="J33" s="82"/>
      <c r="K33" s="78"/>
      <c r="N33" s="37">
        <v>32</v>
      </c>
    </row>
    <row r="34" spans="1:14" x14ac:dyDescent="0.25">
      <c r="A34" s="18" t="s">
        <v>121</v>
      </c>
      <c r="B34" s="163" t="s">
        <v>15</v>
      </c>
      <c r="C34" s="163"/>
      <c r="D34" s="19"/>
      <c r="E34" s="20"/>
      <c r="F34" s="20"/>
      <c r="G34" s="40">
        <f t="shared" si="0"/>
        <v>0</v>
      </c>
      <c r="H34" s="40">
        <f t="shared" si="1"/>
        <v>0</v>
      </c>
      <c r="I34" s="19"/>
      <c r="J34" s="82"/>
      <c r="K34" s="78"/>
      <c r="N34" s="37">
        <v>33</v>
      </c>
    </row>
    <row r="35" spans="1:14" x14ac:dyDescent="0.25">
      <c r="A35" s="18" t="s">
        <v>122</v>
      </c>
      <c r="B35" s="163" t="s">
        <v>15</v>
      </c>
      <c r="C35" s="163"/>
      <c r="D35" s="19"/>
      <c r="E35" s="20"/>
      <c r="F35" s="20"/>
      <c r="G35" s="40">
        <f t="shared" si="0"/>
        <v>0</v>
      </c>
      <c r="H35" s="40">
        <f t="shared" si="1"/>
        <v>0</v>
      </c>
      <c r="I35" s="19"/>
      <c r="J35" s="82"/>
      <c r="K35" s="78"/>
      <c r="N35" s="37">
        <v>34</v>
      </c>
    </row>
    <row r="36" spans="1:14" ht="15.75" customHeight="1" x14ac:dyDescent="0.25">
      <c r="A36" s="18" t="s">
        <v>123</v>
      </c>
      <c r="B36" s="163" t="s">
        <v>15</v>
      </c>
      <c r="C36" s="163"/>
      <c r="D36" s="19"/>
      <c r="E36" s="20"/>
      <c r="F36" s="20"/>
      <c r="G36" s="40">
        <f t="shared" si="0"/>
        <v>0</v>
      </c>
      <c r="H36" s="40">
        <f t="shared" si="1"/>
        <v>0</v>
      </c>
      <c r="I36" s="19"/>
      <c r="J36" s="82"/>
      <c r="K36" s="78"/>
      <c r="N36" s="37">
        <v>35</v>
      </c>
    </row>
    <row r="37" spans="1:14" ht="15.75" customHeight="1" x14ac:dyDescent="0.25">
      <c r="A37" s="18" t="s">
        <v>132</v>
      </c>
      <c r="B37" s="163" t="s">
        <v>15</v>
      </c>
      <c r="C37" s="163"/>
      <c r="D37" s="19"/>
      <c r="E37" s="20"/>
      <c r="F37" s="20"/>
      <c r="G37" s="40">
        <f t="shared" si="0"/>
        <v>0</v>
      </c>
      <c r="H37" s="40">
        <f t="shared" si="1"/>
        <v>0</v>
      </c>
      <c r="I37" s="19"/>
      <c r="J37" s="82"/>
      <c r="K37" s="78"/>
      <c r="N37" s="37">
        <v>36</v>
      </c>
    </row>
    <row r="38" spans="1:14" x14ac:dyDescent="0.25">
      <c r="A38" s="14">
        <v>5</v>
      </c>
      <c r="B38" s="165" t="s">
        <v>16</v>
      </c>
      <c r="C38" s="165"/>
      <c r="D38" s="165"/>
      <c r="E38" s="165"/>
      <c r="F38" s="165"/>
      <c r="G38" s="41">
        <f>G39+G50+G66+G117+G188</f>
        <v>0</v>
      </c>
      <c r="H38" s="41">
        <f>H39+H50+H66+H117+H188</f>
        <v>0</v>
      </c>
      <c r="I38" s="129"/>
      <c r="J38" s="82"/>
      <c r="K38" s="78"/>
    </row>
    <row r="39" spans="1:14" ht="50.25" customHeight="1" x14ac:dyDescent="0.25">
      <c r="A39" s="22" t="s">
        <v>17</v>
      </c>
      <c r="B39" s="159" t="s">
        <v>86</v>
      </c>
      <c r="C39" s="160"/>
      <c r="D39" s="160"/>
      <c r="E39" s="160"/>
      <c r="F39" s="161"/>
      <c r="G39" s="42">
        <f>SUM(G40:G49)</f>
        <v>0</v>
      </c>
      <c r="H39" s="42">
        <f>SUM(H40:H49)</f>
        <v>0</v>
      </c>
      <c r="I39" s="131"/>
      <c r="J39" s="83"/>
      <c r="K39" s="78"/>
    </row>
    <row r="40" spans="1:14" x14ac:dyDescent="0.25">
      <c r="A40" s="18" t="s">
        <v>18</v>
      </c>
      <c r="B40" s="163" t="s">
        <v>15</v>
      </c>
      <c r="C40" s="163"/>
      <c r="D40" s="19"/>
      <c r="E40" s="20"/>
      <c r="F40" s="20"/>
      <c r="G40" s="40">
        <f t="shared" ref="G40:G49" si="2">ROUND(E40*F40,2)</f>
        <v>0</v>
      </c>
      <c r="H40" s="40">
        <f t="shared" si="1"/>
        <v>0</v>
      </c>
      <c r="I40" s="19"/>
      <c r="J40" s="82"/>
      <c r="K40" s="78"/>
    </row>
    <row r="41" spans="1:14" ht="15" customHeight="1" x14ac:dyDescent="0.25">
      <c r="A41" s="18" t="s">
        <v>19</v>
      </c>
      <c r="B41" s="163" t="s">
        <v>15</v>
      </c>
      <c r="C41" s="163"/>
      <c r="D41" s="19"/>
      <c r="E41" s="20"/>
      <c r="F41" s="20"/>
      <c r="G41" s="40">
        <f t="shared" si="2"/>
        <v>0</v>
      </c>
      <c r="H41" s="40">
        <f t="shared" si="1"/>
        <v>0</v>
      </c>
      <c r="I41" s="19"/>
      <c r="J41" s="82"/>
      <c r="K41" s="78"/>
    </row>
    <row r="42" spans="1:14" ht="15" customHeight="1" x14ac:dyDescent="0.25">
      <c r="A42" s="18" t="s">
        <v>20</v>
      </c>
      <c r="B42" s="163" t="s">
        <v>15</v>
      </c>
      <c r="C42" s="163"/>
      <c r="D42" s="19"/>
      <c r="E42" s="20"/>
      <c r="F42" s="20"/>
      <c r="G42" s="40">
        <f t="shared" si="2"/>
        <v>0</v>
      </c>
      <c r="H42" s="40">
        <f t="shared" si="1"/>
        <v>0</v>
      </c>
      <c r="I42" s="19"/>
      <c r="J42" s="82"/>
      <c r="K42" s="78"/>
    </row>
    <row r="43" spans="1:14" ht="15" customHeight="1" x14ac:dyDescent="0.25">
      <c r="A43" s="18" t="s">
        <v>21</v>
      </c>
      <c r="B43" s="163" t="s">
        <v>15</v>
      </c>
      <c r="C43" s="163"/>
      <c r="D43" s="19"/>
      <c r="E43" s="20"/>
      <c r="F43" s="20"/>
      <c r="G43" s="40">
        <f t="shared" si="2"/>
        <v>0</v>
      </c>
      <c r="H43" s="40">
        <f t="shared" si="1"/>
        <v>0</v>
      </c>
      <c r="I43" s="19"/>
      <c r="J43" s="82"/>
      <c r="K43" s="78"/>
    </row>
    <row r="44" spans="1:14" ht="15" customHeight="1" x14ac:dyDescent="0.25">
      <c r="A44" s="18" t="s">
        <v>22</v>
      </c>
      <c r="B44" s="163" t="s">
        <v>15</v>
      </c>
      <c r="C44" s="163"/>
      <c r="D44" s="19"/>
      <c r="E44" s="20"/>
      <c r="F44" s="20"/>
      <c r="G44" s="40">
        <f t="shared" si="2"/>
        <v>0</v>
      </c>
      <c r="H44" s="40">
        <f t="shared" si="1"/>
        <v>0</v>
      </c>
      <c r="I44" s="19"/>
      <c r="J44" s="82"/>
      <c r="K44" s="78"/>
    </row>
    <row r="45" spans="1:14" ht="15" customHeight="1" x14ac:dyDescent="0.25">
      <c r="A45" s="18" t="s">
        <v>23</v>
      </c>
      <c r="B45" s="163" t="s">
        <v>15</v>
      </c>
      <c r="C45" s="163"/>
      <c r="D45" s="19"/>
      <c r="E45" s="20"/>
      <c r="F45" s="20"/>
      <c r="G45" s="40">
        <f t="shared" si="2"/>
        <v>0</v>
      </c>
      <c r="H45" s="40">
        <f t="shared" si="1"/>
        <v>0</v>
      </c>
      <c r="I45" s="19"/>
      <c r="J45" s="82"/>
      <c r="K45" s="78"/>
    </row>
    <row r="46" spans="1:14" ht="15" customHeight="1" x14ac:dyDescent="0.25">
      <c r="A46" s="18" t="s">
        <v>24</v>
      </c>
      <c r="B46" s="163" t="s">
        <v>15</v>
      </c>
      <c r="C46" s="163"/>
      <c r="D46" s="19"/>
      <c r="E46" s="20"/>
      <c r="F46" s="20"/>
      <c r="G46" s="40">
        <f t="shared" si="2"/>
        <v>0</v>
      </c>
      <c r="H46" s="40">
        <f t="shared" si="1"/>
        <v>0</v>
      </c>
      <c r="I46" s="19"/>
      <c r="J46" s="82"/>
      <c r="K46" s="78"/>
    </row>
    <row r="47" spans="1:14" ht="15" customHeight="1" x14ac:dyDescent="0.25">
      <c r="A47" s="18" t="s">
        <v>25</v>
      </c>
      <c r="B47" s="163" t="s">
        <v>15</v>
      </c>
      <c r="C47" s="163"/>
      <c r="D47" s="19"/>
      <c r="E47" s="20"/>
      <c r="F47" s="20"/>
      <c r="G47" s="40">
        <f t="shared" si="2"/>
        <v>0</v>
      </c>
      <c r="H47" s="40">
        <f t="shared" si="1"/>
        <v>0</v>
      </c>
      <c r="I47" s="19"/>
      <c r="J47" s="82"/>
      <c r="K47" s="78"/>
    </row>
    <row r="48" spans="1:14" ht="15" customHeight="1" x14ac:dyDescent="0.25">
      <c r="A48" s="18" t="s">
        <v>26</v>
      </c>
      <c r="B48" s="163" t="s">
        <v>15</v>
      </c>
      <c r="C48" s="163"/>
      <c r="D48" s="19"/>
      <c r="E48" s="20"/>
      <c r="F48" s="20"/>
      <c r="G48" s="40">
        <f t="shared" si="2"/>
        <v>0</v>
      </c>
      <c r="H48" s="40">
        <f t="shared" si="1"/>
        <v>0</v>
      </c>
      <c r="I48" s="19"/>
      <c r="J48" s="82"/>
      <c r="K48" s="78"/>
    </row>
    <row r="49" spans="1:11" ht="15" customHeight="1" x14ac:dyDescent="0.25">
      <c r="A49" s="18" t="s">
        <v>27</v>
      </c>
      <c r="B49" s="163" t="s">
        <v>15</v>
      </c>
      <c r="C49" s="163"/>
      <c r="D49" s="19"/>
      <c r="E49" s="20"/>
      <c r="F49" s="20"/>
      <c r="G49" s="40">
        <f t="shared" si="2"/>
        <v>0</v>
      </c>
      <c r="H49" s="40">
        <f t="shared" si="1"/>
        <v>0</v>
      </c>
      <c r="I49" s="19"/>
      <c r="J49" s="82"/>
      <c r="K49" s="78"/>
    </row>
    <row r="50" spans="1:11" ht="60.75" customHeight="1" x14ac:dyDescent="0.25">
      <c r="A50" s="22" t="s">
        <v>28</v>
      </c>
      <c r="B50" s="159" t="s">
        <v>192</v>
      </c>
      <c r="C50" s="160"/>
      <c r="D50" s="160"/>
      <c r="E50" s="160"/>
      <c r="F50" s="161"/>
      <c r="G50" s="42">
        <f>SUM(G51:G65)</f>
        <v>0</v>
      </c>
      <c r="H50" s="42">
        <f>SUM(H51:H65)</f>
        <v>0</v>
      </c>
      <c r="I50" s="131"/>
      <c r="J50" s="83"/>
      <c r="K50" s="78"/>
    </row>
    <row r="51" spans="1:11" x14ac:dyDescent="0.25">
      <c r="A51" s="18" t="s">
        <v>29</v>
      </c>
      <c r="B51" s="163" t="s">
        <v>15</v>
      </c>
      <c r="C51" s="163"/>
      <c r="D51" s="19"/>
      <c r="E51" s="20"/>
      <c r="F51" s="20"/>
      <c r="G51" s="40">
        <f t="shared" ref="G51:G65" si="3">ROUND(E51*F51,2)</f>
        <v>0</v>
      </c>
      <c r="H51" s="40">
        <f t="shared" ref="H51:H65" si="4">ROUND(G51*$D$7,2)</f>
        <v>0</v>
      </c>
      <c r="I51" s="19"/>
      <c r="J51" s="82"/>
      <c r="K51" s="78"/>
    </row>
    <row r="52" spans="1:11" x14ac:dyDescent="0.25">
      <c r="A52" s="18" t="s">
        <v>30</v>
      </c>
      <c r="B52" s="163" t="s">
        <v>15</v>
      </c>
      <c r="C52" s="163"/>
      <c r="D52" s="19"/>
      <c r="E52" s="20"/>
      <c r="F52" s="20"/>
      <c r="G52" s="40">
        <f t="shared" si="3"/>
        <v>0</v>
      </c>
      <c r="H52" s="40">
        <f t="shared" si="4"/>
        <v>0</v>
      </c>
      <c r="I52" s="19"/>
      <c r="J52" s="82"/>
      <c r="K52" s="78"/>
    </row>
    <row r="53" spans="1:11" x14ac:dyDescent="0.25">
      <c r="A53" s="18" t="s">
        <v>31</v>
      </c>
      <c r="B53" s="163" t="s">
        <v>15</v>
      </c>
      <c r="C53" s="163"/>
      <c r="D53" s="19"/>
      <c r="E53" s="20"/>
      <c r="F53" s="20"/>
      <c r="G53" s="40">
        <f t="shared" si="3"/>
        <v>0</v>
      </c>
      <c r="H53" s="40">
        <f t="shared" si="4"/>
        <v>0</v>
      </c>
      <c r="I53" s="19"/>
      <c r="J53" s="82"/>
      <c r="K53" s="78"/>
    </row>
    <row r="54" spans="1:11" x14ac:dyDescent="0.25">
      <c r="A54" s="18" t="s">
        <v>32</v>
      </c>
      <c r="B54" s="163" t="s">
        <v>15</v>
      </c>
      <c r="C54" s="163"/>
      <c r="D54" s="19"/>
      <c r="E54" s="20"/>
      <c r="F54" s="20"/>
      <c r="G54" s="40">
        <f t="shared" si="3"/>
        <v>0</v>
      </c>
      <c r="H54" s="40">
        <f t="shared" si="4"/>
        <v>0</v>
      </c>
      <c r="I54" s="19"/>
      <c r="J54" s="82"/>
      <c r="K54" s="78"/>
    </row>
    <row r="55" spans="1:11" x14ac:dyDescent="0.25">
      <c r="A55" s="18" t="s">
        <v>33</v>
      </c>
      <c r="B55" s="163" t="s">
        <v>15</v>
      </c>
      <c r="C55" s="163"/>
      <c r="D55" s="19"/>
      <c r="E55" s="20"/>
      <c r="F55" s="20"/>
      <c r="G55" s="40">
        <f t="shared" si="3"/>
        <v>0</v>
      </c>
      <c r="H55" s="40">
        <f t="shared" si="4"/>
        <v>0</v>
      </c>
      <c r="I55" s="19"/>
      <c r="J55" s="82"/>
      <c r="K55" s="78"/>
    </row>
    <row r="56" spans="1:11" x14ac:dyDescent="0.25">
      <c r="A56" s="18" t="s">
        <v>34</v>
      </c>
      <c r="B56" s="163" t="s">
        <v>15</v>
      </c>
      <c r="C56" s="163"/>
      <c r="D56" s="19"/>
      <c r="E56" s="20"/>
      <c r="F56" s="20"/>
      <c r="G56" s="40">
        <f t="shared" si="3"/>
        <v>0</v>
      </c>
      <c r="H56" s="40">
        <f t="shared" si="4"/>
        <v>0</v>
      </c>
      <c r="I56" s="19"/>
      <c r="J56" s="82"/>
      <c r="K56" s="78"/>
    </row>
    <row r="57" spans="1:11" x14ac:dyDescent="0.25">
      <c r="A57" s="18" t="s">
        <v>35</v>
      </c>
      <c r="B57" s="163" t="s">
        <v>15</v>
      </c>
      <c r="C57" s="163"/>
      <c r="D57" s="19"/>
      <c r="E57" s="20"/>
      <c r="F57" s="20"/>
      <c r="G57" s="40">
        <f t="shared" si="3"/>
        <v>0</v>
      </c>
      <c r="H57" s="40">
        <f t="shared" si="4"/>
        <v>0</v>
      </c>
      <c r="I57" s="19"/>
      <c r="J57" s="82"/>
      <c r="K57" s="78"/>
    </row>
    <row r="58" spans="1:11" x14ac:dyDescent="0.25">
      <c r="A58" s="18" t="s">
        <v>36</v>
      </c>
      <c r="B58" s="163" t="s">
        <v>15</v>
      </c>
      <c r="C58" s="163"/>
      <c r="D58" s="19"/>
      <c r="E58" s="20"/>
      <c r="F58" s="20"/>
      <c r="G58" s="40">
        <f t="shared" si="3"/>
        <v>0</v>
      </c>
      <c r="H58" s="40">
        <f t="shared" si="4"/>
        <v>0</v>
      </c>
      <c r="I58" s="19"/>
      <c r="J58" s="82"/>
      <c r="K58" s="78"/>
    </row>
    <row r="59" spans="1:11" x14ac:dyDescent="0.25">
      <c r="A59" s="18" t="s">
        <v>37</v>
      </c>
      <c r="B59" s="163" t="s">
        <v>15</v>
      </c>
      <c r="C59" s="163"/>
      <c r="D59" s="19"/>
      <c r="E59" s="20"/>
      <c r="F59" s="20"/>
      <c r="G59" s="40">
        <f t="shared" si="3"/>
        <v>0</v>
      </c>
      <c r="H59" s="40">
        <f t="shared" si="4"/>
        <v>0</v>
      </c>
      <c r="I59" s="19"/>
      <c r="J59" s="82"/>
      <c r="K59" s="78"/>
    </row>
    <row r="60" spans="1:11" x14ac:dyDescent="0.25">
      <c r="A60" s="18" t="s">
        <v>38</v>
      </c>
      <c r="B60" s="163" t="s">
        <v>15</v>
      </c>
      <c r="C60" s="163"/>
      <c r="D60" s="19"/>
      <c r="E60" s="20"/>
      <c r="F60" s="20"/>
      <c r="G60" s="40">
        <f t="shared" si="3"/>
        <v>0</v>
      </c>
      <c r="H60" s="40">
        <f t="shared" si="4"/>
        <v>0</v>
      </c>
      <c r="I60" s="19"/>
      <c r="J60" s="82"/>
      <c r="K60" s="78"/>
    </row>
    <row r="61" spans="1:11" x14ac:dyDescent="0.25">
      <c r="A61" s="18" t="s">
        <v>87</v>
      </c>
      <c r="B61" s="163" t="s">
        <v>15</v>
      </c>
      <c r="C61" s="163"/>
      <c r="D61" s="19"/>
      <c r="E61" s="20"/>
      <c r="F61" s="20"/>
      <c r="G61" s="40">
        <f t="shared" si="3"/>
        <v>0</v>
      </c>
      <c r="H61" s="40">
        <f t="shared" si="4"/>
        <v>0</v>
      </c>
      <c r="I61" s="19"/>
      <c r="J61" s="82"/>
      <c r="K61" s="78"/>
    </row>
    <row r="62" spans="1:11" x14ac:dyDescent="0.25">
      <c r="A62" s="18" t="s">
        <v>88</v>
      </c>
      <c r="B62" s="163" t="s">
        <v>15</v>
      </c>
      <c r="C62" s="163"/>
      <c r="D62" s="19"/>
      <c r="E62" s="20"/>
      <c r="F62" s="20"/>
      <c r="G62" s="40">
        <f t="shared" si="3"/>
        <v>0</v>
      </c>
      <c r="H62" s="40">
        <f t="shared" si="4"/>
        <v>0</v>
      </c>
      <c r="I62" s="19"/>
      <c r="J62" s="82"/>
      <c r="K62" s="78"/>
    </row>
    <row r="63" spans="1:11" x14ac:dyDescent="0.25">
      <c r="A63" s="18" t="s">
        <v>89</v>
      </c>
      <c r="B63" s="163" t="s">
        <v>15</v>
      </c>
      <c r="C63" s="163"/>
      <c r="D63" s="19"/>
      <c r="E63" s="20"/>
      <c r="F63" s="20"/>
      <c r="G63" s="40">
        <f t="shared" si="3"/>
        <v>0</v>
      </c>
      <c r="H63" s="40">
        <f t="shared" si="4"/>
        <v>0</v>
      </c>
      <c r="I63" s="19"/>
      <c r="J63" s="82"/>
      <c r="K63" s="78"/>
    </row>
    <row r="64" spans="1:11" x14ac:dyDescent="0.25">
      <c r="A64" s="18" t="s">
        <v>90</v>
      </c>
      <c r="B64" s="163" t="s">
        <v>15</v>
      </c>
      <c r="C64" s="163"/>
      <c r="D64" s="19"/>
      <c r="E64" s="20"/>
      <c r="F64" s="20"/>
      <c r="G64" s="40">
        <f t="shared" si="3"/>
        <v>0</v>
      </c>
      <c r="H64" s="40">
        <f t="shared" si="4"/>
        <v>0</v>
      </c>
      <c r="I64" s="19"/>
      <c r="J64" s="82"/>
      <c r="K64" s="78"/>
    </row>
    <row r="65" spans="1:11" ht="15.75" thickBot="1" x14ac:dyDescent="0.3">
      <c r="A65" s="18" t="s">
        <v>91</v>
      </c>
      <c r="B65" s="163" t="s">
        <v>15</v>
      </c>
      <c r="C65" s="163"/>
      <c r="D65" s="19"/>
      <c r="E65" s="20"/>
      <c r="F65" s="20"/>
      <c r="G65" s="40">
        <f t="shared" si="3"/>
        <v>0</v>
      </c>
      <c r="H65" s="40">
        <f t="shared" si="4"/>
        <v>0</v>
      </c>
      <c r="I65" s="132"/>
      <c r="J65" s="82"/>
      <c r="K65" s="78"/>
    </row>
    <row r="66" spans="1:11" ht="78.75" customHeight="1" thickBot="1" x14ac:dyDescent="0.3">
      <c r="A66" s="22" t="s">
        <v>39</v>
      </c>
      <c r="B66" s="186" t="s">
        <v>52</v>
      </c>
      <c r="C66" s="187"/>
      <c r="D66" s="187"/>
      <c r="E66" s="187"/>
      <c r="F66" s="188"/>
      <c r="G66" s="42">
        <f>SUM(G67:G116)</f>
        <v>0</v>
      </c>
      <c r="H66" s="42">
        <f>SUM(H67:H116)</f>
        <v>0</v>
      </c>
      <c r="I66" s="130"/>
      <c r="J66" s="94" t="s">
        <v>158</v>
      </c>
      <c r="K66" s="93"/>
    </row>
    <row r="67" spans="1:11" ht="15.75" customHeight="1" thickBot="1" x14ac:dyDescent="0.3">
      <c r="A67" s="175" t="s">
        <v>40</v>
      </c>
      <c r="B67" s="168" t="s">
        <v>138</v>
      </c>
      <c r="C67" s="17" t="s">
        <v>54</v>
      </c>
      <c r="D67" s="171" t="s">
        <v>55</v>
      </c>
      <c r="E67" s="117"/>
      <c r="F67" s="155">
        <f>IFERROR(INDEX(pagalbDU!$F$6:$F$10,MATCH(B67,pagalbDU!$E$6:$E$10,0),MATCH($K$67,pagalbDU!$F$5:$F$5,0)),"")</f>
        <v>27.58</v>
      </c>
      <c r="G67" s="43">
        <f>IFERROR(E67*F67,"")</f>
        <v>0</v>
      </c>
      <c r="H67" s="44">
        <f>IFERROR(G67*$D$7,"")</f>
        <v>0</v>
      </c>
      <c r="I67" s="174" t="s">
        <v>188</v>
      </c>
      <c r="J67" s="95">
        <f>+(E67/D$6)/140.75</f>
        <v>0</v>
      </c>
      <c r="K67" s="140" t="s">
        <v>187</v>
      </c>
    </row>
    <row r="68" spans="1:11" ht="15.75" customHeight="1" x14ac:dyDescent="0.25">
      <c r="A68" s="176"/>
      <c r="B68" s="169"/>
      <c r="C68" s="17" t="s">
        <v>54</v>
      </c>
      <c r="D68" s="172"/>
      <c r="E68" s="117"/>
      <c r="F68" s="156"/>
      <c r="G68" s="43">
        <f>IFERROR(E68*F67,"")</f>
        <v>0</v>
      </c>
      <c r="H68" s="44">
        <f t="shared" ref="H68:H116" si="5">IFERROR(G68*$D$7,"")</f>
        <v>0</v>
      </c>
      <c r="I68" s="174"/>
      <c r="J68" s="95">
        <f t="shared" ref="J68:J116" si="6">+(E68/D$6)/140.75</f>
        <v>0</v>
      </c>
      <c r="K68" s="24"/>
    </row>
    <row r="69" spans="1:11" ht="15.75" customHeight="1" x14ac:dyDescent="0.25">
      <c r="A69" s="176"/>
      <c r="B69" s="169"/>
      <c r="C69" s="17" t="s">
        <v>54</v>
      </c>
      <c r="D69" s="172"/>
      <c r="E69" s="117"/>
      <c r="F69" s="156"/>
      <c r="G69" s="43">
        <f>IFERROR(E69*F67,"")</f>
        <v>0</v>
      </c>
      <c r="H69" s="44">
        <f t="shared" si="5"/>
        <v>0</v>
      </c>
      <c r="I69" s="174"/>
      <c r="J69" s="95">
        <f t="shared" si="6"/>
        <v>0</v>
      </c>
      <c r="K69" s="24"/>
    </row>
    <row r="70" spans="1:11" ht="15.75" customHeight="1" x14ac:dyDescent="0.25">
      <c r="A70" s="176"/>
      <c r="B70" s="169"/>
      <c r="C70" s="17" t="s">
        <v>54</v>
      </c>
      <c r="D70" s="172"/>
      <c r="E70" s="117"/>
      <c r="F70" s="156"/>
      <c r="G70" s="43">
        <f>IFERROR(E70*F67,"")</f>
        <v>0</v>
      </c>
      <c r="H70" s="44">
        <f t="shared" si="5"/>
        <v>0</v>
      </c>
      <c r="I70" s="174"/>
      <c r="J70" s="95">
        <f t="shared" si="6"/>
        <v>0</v>
      </c>
      <c r="K70" s="24"/>
    </row>
    <row r="71" spans="1:11" ht="15.75" customHeight="1" x14ac:dyDescent="0.25">
      <c r="A71" s="177"/>
      <c r="B71" s="170"/>
      <c r="C71" s="17" t="s">
        <v>54</v>
      </c>
      <c r="D71" s="173"/>
      <c r="E71" s="117"/>
      <c r="F71" s="157"/>
      <c r="G71" s="43">
        <f>IFERROR(E71*F67,"")</f>
        <v>0</v>
      </c>
      <c r="H71" s="44">
        <f t="shared" si="5"/>
        <v>0</v>
      </c>
      <c r="I71" s="174"/>
      <c r="J71" s="95">
        <f t="shared" si="6"/>
        <v>0</v>
      </c>
      <c r="K71" s="24"/>
    </row>
    <row r="72" spans="1:11" ht="15" customHeight="1" x14ac:dyDescent="0.25">
      <c r="A72" s="175" t="s">
        <v>41</v>
      </c>
      <c r="B72" s="168"/>
      <c r="C72" s="17" t="s">
        <v>54</v>
      </c>
      <c r="D72" s="171" t="s">
        <v>55</v>
      </c>
      <c r="E72" s="117"/>
      <c r="F72" s="155" t="str">
        <f>IFERROR(INDEX(pagalbDU!$F$6:$F$10,MATCH(B72,pagalbDU!$E$6:$E$10,0),MATCH($K$67,pagalbDU!$F$5:$F$5,0)),"")</f>
        <v/>
      </c>
      <c r="G72" s="43" t="str">
        <f>IFERROR(E72*F72,"")</f>
        <v/>
      </c>
      <c r="H72" s="44" t="str">
        <f t="shared" si="5"/>
        <v/>
      </c>
      <c r="I72" s="174"/>
      <c r="J72" s="95">
        <f t="shared" si="6"/>
        <v>0</v>
      </c>
    </row>
    <row r="73" spans="1:11" ht="15" customHeight="1" x14ac:dyDescent="0.25">
      <c r="A73" s="176"/>
      <c r="B73" s="169"/>
      <c r="C73" s="17" t="s">
        <v>54</v>
      </c>
      <c r="D73" s="172"/>
      <c r="E73" s="117"/>
      <c r="F73" s="156"/>
      <c r="G73" s="43" t="str">
        <f>IFERROR(E73*F72,"")</f>
        <v/>
      </c>
      <c r="H73" s="44" t="str">
        <f t="shared" si="5"/>
        <v/>
      </c>
      <c r="I73" s="174"/>
      <c r="J73" s="95">
        <f t="shared" si="6"/>
        <v>0</v>
      </c>
      <c r="K73" s="24"/>
    </row>
    <row r="74" spans="1:11" ht="15" customHeight="1" x14ac:dyDescent="0.25">
      <c r="A74" s="176"/>
      <c r="B74" s="169"/>
      <c r="C74" s="17" t="s">
        <v>54</v>
      </c>
      <c r="D74" s="172"/>
      <c r="E74" s="117"/>
      <c r="F74" s="156"/>
      <c r="G74" s="43" t="str">
        <f>IFERROR(E74*F72,"")</f>
        <v/>
      </c>
      <c r="H74" s="44" t="str">
        <f t="shared" si="5"/>
        <v/>
      </c>
      <c r="I74" s="174"/>
      <c r="J74" s="95">
        <f t="shared" si="6"/>
        <v>0</v>
      </c>
      <c r="K74" s="24"/>
    </row>
    <row r="75" spans="1:11" ht="15" customHeight="1" x14ac:dyDescent="0.25">
      <c r="A75" s="176"/>
      <c r="B75" s="169"/>
      <c r="C75" s="17" t="s">
        <v>54</v>
      </c>
      <c r="D75" s="172"/>
      <c r="E75" s="117"/>
      <c r="F75" s="156"/>
      <c r="G75" s="43" t="str">
        <f>IFERROR(E75*F72,"")</f>
        <v/>
      </c>
      <c r="H75" s="44" t="str">
        <f t="shared" si="5"/>
        <v/>
      </c>
      <c r="I75" s="174"/>
      <c r="J75" s="95">
        <f t="shared" si="6"/>
        <v>0</v>
      </c>
      <c r="K75" s="24"/>
    </row>
    <row r="76" spans="1:11" ht="15" customHeight="1" x14ac:dyDescent="0.25">
      <c r="A76" s="177"/>
      <c r="B76" s="170"/>
      <c r="C76" s="17" t="s">
        <v>54</v>
      </c>
      <c r="D76" s="173"/>
      <c r="E76" s="117"/>
      <c r="F76" s="157"/>
      <c r="G76" s="43" t="str">
        <f>IFERROR(E76*F72,"")</f>
        <v/>
      </c>
      <c r="H76" s="44" t="str">
        <f t="shared" si="5"/>
        <v/>
      </c>
      <c r="I76" s="174"/>
      <c r="J76" s="95">
        <f t="shared" si="6"/>
        <v>0</v>
      </c>
      <c r="K76" s="24"/>
    </row>
    <row r="77" spans="1:11" x14ac:dyDescent="0.25">
      <c r="A77" s="175" t="s">
        <v>42</v>
      </c>
      <c r="B77" s="168"/>
      <c r="C77" s="17" t="s">
        <v>54</v>
      </c>
      <c r="D77" s="171" t="s">
        <v>55</v>
      </c>
      <c r="E77" s="117"/>
      <c r="F77" s="155" t="str">
        <f>IFERROR(INDEX(pagalbDU!$F$6:$F$10,MATCH(B77,pagalbDU!$E$6:$E$10,0),MATCH($K$67,pagalbDU!$F$5:$F$5,0)),"")</f>
        <v/>
      </c>
      <c r="G77" s="43" t="str">
        <f>IFERROR(E77*F77,"")</f>
        <v/>
      </c>
      <c r="H77" s="44" t="str">
        <f t="shared" si="5"/>
        <v/>
      </c>
      <c r="I77" s="174"/>
      <c r="J77" s="95">
        <f t="shared" si="6"/>
        <v>0</v>
      </c>
      <c r="K77" s="24"/>
    </row>
    <row r="78" spans="1:11" x14ac:dyDescent="0.25">
      <c r="A78" s="176"/>
      <c r="B78" s="169"/>
      <c r="C78" s="17" t="s">
        <v>54</v>
      </c>
      <c r="D78" s="172"/>
      <c r="E78" s="117"/>
      <c r="F78" s="156"/>
      <c r="G78" s="43" t="str">
        <f>IFERROR(E78*F77,"")</f>
        <v/>
      </c>
      <c r="H78" s="44" t="str">
        <f t="shared" si="5"/>
        <v/>
      </c>
      <c r="I78" s="174"/>
      <c r="J78" s="95">
        <f t="shared" si="6"/>
        <v>0</v>
      </c>
      <c r="K78" s="24"/>
    </row>
    <row r="79" spans="1:11" x14ac:dyDescent="0.25">
      <c r="A79" s="176"/>
      <c r="B79" s="169"/>
      <c r="C79" s="17" t="s">
        <v>54</v>
      </c>
      <c r="D79" s="172"/>
      <c r="E79" s="117"/>
      <c r="F79" s="156"/>
      <c r="G79" s="43" t="str">
        <f>IFERROR(E79*F77,"")</f>
        <v/>
      </c>
      <c r="H79" s="44" t="str">
        <f t="shared" si="5"/>
        <v/>
      </c>
      <c r="I79" s="174"/>
      <c r="J79" s="95">
        <f t="shared" si="6"/>
        <v>0</v>
      </c>
      <c r="K79" s="24"/>
    </row>
    <row r="80" spans="1:11" x14ac:dyDescent="0.25">
      <c r="A80" s="176"/>
      <c r="B80" s="169"/>
      <c r="C80" s="17" t="s">
        <v>54</v>
      </c>
      <c r="D80" s="172"/>
      <c r="E80" s="117"/>
      <c r="F80" s="156"/>
      <c r="G80" s="43" t="str">
        <f>IFERROR(E80*F77,"")</f>
        <v/>
      </c>
      <c r="H80" s="44" t="str">
        <f t="shared" si="5"/>
        <v/>
      </c>
      <c r="I80" s="174"/>
      <c r="J80" s="95">
        <f t="shared" si="6"/>
        <v>0</v>
      </c>
      <c r="K80" s="24"/>
    </row>
    <row r="81" spans="1:11" x14ac:dyDescent="0.25">
      <c r="A81" s="177"/>
      <c r="B81" s="170"/>
      <c r="C81" s="17" t="s">
        <v>54</v>
      </c>
      <c r="D81" s="173"/>
      <c r="E81" s="117"/>
      <c r="F81" s="157"/>
      <c r="G81" s="43" t="str">
        <f>IFERROR(E81*F77,"")</f>
        <v/>
      </c>
      <c r="H81" s="44" t="str">
        <f t="shared" si="5"/>
        <v/>
      </c>
      <c r="I81" s="174"/>
      <c r="J81" s="95">
        <f t="shared" si="6"/>
        <v>0</v>
      </c>
      <c r="K81" s="24"/>
    </row>
    <row r="82" spans="1:11" x14ac:dyDescent="0.25">
      <c r="A82" s="175" t="s">
        <v>43</v>
      </c>
      <c r="B82" s="168"/>
      <c r="C82" s="17" t="s">
        <v>54</v>
      </c>
      <c r="D82" s="171" t="s">
        <v>55</v>
      </c>
      <c r="E82" s="117"/>
      <c r="F82" s="155" t="str">
        <f>IFERROR(INDEX(pagalbDU!$F$6:$F$10,MATCH(B82,pagalbDU!$E$6:$E$10,0),MATCH($K$67,pagalbDU!$F$5:$F$5,0)),"")</f>
        <v/>
      </c>
      <c r="G82" s="43" t="str">
        <f>IFERROR(E82*F82,"")</f>
        <v/>
      </c>
      <c r="H82" s="44" t="str">
        <f t="shared" si="5"/>
        <v/>
      </c>
      <c r="I82" s="174"/>
      <c r="J82" s="95">
        <f t="shared" si="6"/>
        <v>0</v>
      </c>
      <c r="K82" s="24"/>
    </row>
    <row r="83" spans="1:11" x14ac:dyDescent="0.25">
      <c r="A83" s="176"/>
      <c r="B83" s="169"/>
      <c r="C83" s="17" t="s">
        <v>54</v>
      </c>
      <c r="D83" s="172"/>
      <c r="E83" s="117"/>
      <c r="F83" s="156"/>
      <c r="G83" s="43" t="str">
        <f>IFERROR(E83*F82,"")</f>
        <v/>
      </c>
      <c r="H83" s="44" t="str">
        <f t="shared" si="5"/>
        <v/>
      </c>
      <c r="I83" s="174"/>
      <c r="J83" s="95">
        <f t="shared" si="6"/>
        <v>0</v>
      </c>
      <c r="K83" s="24"/>
    </row>
    <row r="84" spans="1:11" x14ac:dyDescent="0.25">
      <c r="A84" s="176"/>
      <c r="B84" s="169"/>
      <c r="C84" s="17" t="s">
        <v>54</v>
      </c>
      <c r="D84" s="172"/>
      <c r="E84" s="117"/>
      <c r="F84" s="156"/>
      <c r="G84" s="43" t="str">
        <f>IFERROR(E84*F82,"")</f>
        <v/>
      </c>
      <c r="H84" s="44" t="str">
        <f t="shared" si="5"/>
        <v/>
      </c>
      <c r="I84" s="174"/>
      <c r="J84" s="95">
        <f t="shared" si="6"/>
        <v>0</v>
      </c>
      <c r="K84" s="24"/>
    </row>
    <row r="85" spans="1:11" x14ac:dyDescent="0.25">
      <c r="A85" s="176"/>
      <c r="B85" s="169"/>
      <c r="C85" s="17" t="s">
        <v>54</v>
      </c>
      <c r="D85" s="172"/>
      <c r="E85" s="117"/>
      <c r="F85" s="156"/>
      <c r="G85" s="43" t="str">
        <f>IFERROR(E85*F82,"")</f>
        <v/>
      </c>
      <c r="H85" s="44" t="str">
        <f t="shared" si="5"/>
        <v/>
      </c>
      <c r="I85" s="174"/>
      <c r="J85" s="95">
        <f t="shared" si="6"/>
        <v>0</v>
      </c>
      <c r="K85" s="24"/>
    </row>
    <row r="86" spans="1:11" x14ac:dyDescent="0.25">
      <c r="A86" s="177"/>
      <c r="B86" s="170"/>
      <c r="C86" s="17" t="s">
        <v>54</v>
      </c>
      <c r="D86" s="173"/>
      <c r="E86" s="117"/>
      <c r="F86" s="157"/>
      <c r="G86" s="43" t="str">
        <f>IFERROR(E86*F82,"")</f>
        <v/>
      </c>
      <c r="H86" s="44" t="str">
        <f t="shared" si="5"/>
        <v/>
      </c>
      <c r="I86" s="174"/>
      <c r="J86" s="95">
        <f t="shared" si="6"/>
        <v>0</v>
      </c>
      <c r="K86" s="24"/>
    </row>
    <row r="87" spans="1:11" x14ac:dyDescent="0.25">
      <c r="A87" s="175" t="s">
        <v>44</v>
      </c>
      <c r="B87" s="168"/>
      <c r="C87" s="17" t="s">
        <v>54</v>
      </c>
      <c r="D87" s="171" t="s">
        <v>55</v>
      </c>
      <c r="E87" s="117"/>
      <c r="F87" s="155" t="str">
        <f>IFERROR(INDEX(pagalbDU!$F$6:$F$10,MATCH(B87,pagalbDU!$E$6:$E$10,0),MATCH($K$67,pagalbDU!$F$5:$F$5,0)),"")</f>
        <v/>
      </c>
      <c r="G87" s="43" t="str">
        <f>IFERROR(E87*F87,"")</f>
        <v/>
      </c>
      <c r="H87" s="44" t="str">
        <f t="shared" si="5"/>
        <v/>
      </c>
      <c r="I87" s="174"/>
      <c r="J87" s="95">
        <f t="shared" si="6"/>
        <v>0</v>
      </c>
      <c r="K87" s="24"/>
    </row>
    <row r="88" spans="1:11" x14ac:dyDescent="0.25">
      <c r="A88" s="176"/>
      <c r="B88" s="169"/>
      <c r="C88" s="17" t="s">
        <v>54</v>
      </c>
      <c r="D88" s="172"/>
      <c r="E88" s="117"/>
      <c r="F88" s="156"/>
      <c r="G88" s="43" t="str">
        <f>IFERROR(E88*F87,"")</f>
        <v/>
      </c>
      <c r="H88" s="44" t="str">
        <f t="shared" si="5"/>
        <v/>
      </c>
      <c r="I88" s="174"/>
      <c r="J88" s="95">
        <f t="shared" si="6"/>
        <v>0</v>
      </c>
      <c r="K88" s="24"/>
    </row>
    <row r="89" spans="1:11" x14ac:dyDescent="0.25">
      <c r="A89" s="176"/>
      <c r="B89" s="169"/>
      <c r="C89" s="17" t="s">
        <v>54</v>
      </c>
      <c r="D89" s="172"/>
      <c r="E89" s="117"/>
      <c r="F89" s="156"/>
      <c r="G89" s="43" t="str">
        <f>IFERROR(E89*F87,"")</f>
        <v/>
      </c>
      <c r="H89" s="44" t="str">
        <f t="shared" si="5"/>
        <v/>
      </c>
      <c r="I89" s="174"/>
      <c r="J89" s="95">
        <f t="shared" si="6"/>
        <v>0</v>
      </c>
      <c r="K89" s="24"/>
    </row>
    <row r="90" spans="1:11" x14ac:dyDescent="0.25">
      <c r="A90" s="176"/>
      <c r="B90" s="169"/>
      <c r="C90" s="17" t="s">
        <v>54</v>
      </c>
      <c r="D90" s="172"/>
      <c r="E90" s="117"/>
      <c r="F90" s="156"/>
      <c r="G90" s="43" t="str">
        <f>IFERROR(E90*F87,"")</f>
        <v/>
      </c>
      <c r="H90" s="44" t="str">
        <f t="shared" si="5"/>
        <v/>
      </c>
      <c r="I90" s="174"/>
      <c r="J90" s="95">
        <f t="shared" si="6"/>
        <v>0</v>
      </c>
      <c r="K90" s="24"/>
    </row>
    <row r="91" spans="1:11" x14ac:dyDescent="0.25">
      <c r="A91" s="177"/>
      <c r="B91" s="170"/>
      <c r="C91" s="17" t="s">
        <v>54</v>
      </c>
      <c r="D91" s="173"/>
      <c r="E91" s="117"/>
      <c r="F91" s="157"/>
      <c r="G91" s="43" t="str">
        <f>IFERROR(E91*F87,"")</f>
        <v/>
      </c>
      <c r="H91" s="44" t="str">
        <f t="shared" si="5"/>
        <v/>
      </c>
      <c r="I91" s="174"/>
      <c r="J91" s="95">
        <f t="shared" si="6"/>
        <v>0</v>
      </c>
      <c r="K91" s="24"/>
    </row>
    <row r="92" spans="1:11" x14ac:dyDescent="0.25">
      <c r="A92" s="175" t="s">
        <v>45</v>
      </c>
      <c r="B92" s="168"/>
      <c r="C92" s="17" t="s">
        <v>54</v>
      </c>
      <c r="D92" s="171" t="s">
        <v>55</v>
      </c>
      <c r="E92" s="117"/>
      <c r="F92" s="155" t="str">
        <f>IFERROR(INDEX(pagalbDU!$F$6:$F$10,MATCH(B92,pagalbDU!$E$6:$E$10,0),MATCH($K$67,pagalbDU!$F$5:$F$5,0)),"")</f>
        <v/>
      </c>
      <c r="G92" s="43" t="str">
        <f>IFERROR(E92*F92,"")</f>
        <v/>
      </c>
      <c r="H92" s="44" t="str">
        <f t="shared" si="5"/>
        <v/>
      </c>
      <c r="I92" s="174"/>
      <c r="J92" s="95">
        <f t="shared" si="6"/>
        <v>0</v>
      </c>
      <c r="K92" s="24"/>
    </row>
    <row r="93" spans="1:11" x14ac:dyDescent="0.25">
      <c r="A93" s="176"/>
      <c r="B93" s="169"/>
      <c r="C93" s="17" t="s">
        <v>54</v>
      </c>
      <c r="D93" s="172"/>
      <c r="E93" s="117"/>
      <c r="F93" s="156"/>
      <c r="G93" s="43" t="str">
        <f>IFERROR(E93*F92,"")</f>
        <v/>
      </c>
      <c r="H93" s="44" t="str">
        <f t="shared" si="5"/>
        <v/>
      </c>
      <c r="I93" s="174"/>
      <c r="J93" s="95">
        <f t="shared" si="6"/>
        <v>0</v>
      </c>
      <c r="K93" s="24"/>
    </row>
    <row r="94" spans="1:11" x14ac:dyDescent="0.25">
      <c r="A94" s="176"/>
      <c r="B94" s="169"/>
      <c r="C94" s="17" t="s">
        <v>54</v>
      </c>
      <c r="D94" s="172"/>
      <c r="E94" s="117"/>
      <c r="F94" s="156"/>
      <c r="G94" s="43" t="str">
        <f>IFERROR(E94*F92,"")</f>
        <v/>
      </c>
      <c r="H94" s="44" t="str">
        <f t="shared" si="5"/>
        <v/>
      </c>
      <c r="I94" s="174"/>
      <c r="J94" s="95">
        <f t="shared" si="6"/>
        <v>0</v>
      </c>
      <c r="K94" s="24"/>
    </row>
    <row r="95" spans="1:11" x14ac:dyDescent="0.25">
      <c r="A95" s="176"/>
      <c r="B95" s="169"/>
      <c r="C95" s="17" t="s">
        <v>54</v>
      </c>
      <c r="D95" s="172"/>
      <c r="E95" s="117"/>
      <c r="F95" s="156"/>
      <c r="G95" s="43" t="str">
        <f>IFERROR(E95*F92,"")</f>
        <v/>
      </c>
      <c r="H95" s="44" t="str">
        <f t="shared" si="5"/>
        <v/>
      </c>
      <c r="I95" s="174"/>
      <c r="J95" s="95">
        <f t="shared" si="6"/>
        <v>0</v>
      </c>
      <c r="K95" s="24"/>
    </row>
    <row r="96" spans="1:11" x14ac:dyDescent="0.25">
      <c r="A96" s="177"/>
      <c r="B96" s="170"/>
      <c r="C96" s="17" t="s">
        <v>54</v>
      </c>
      <c r="D96" s="173"/>
      <c r="E96" s="117"/>
      <c r="F96" s="157"/>
      <c r="G96" s="43" t="str">
        <f>IFERROR(E96*F92,"")</f>
        <v/>
      </c>
      <c r="H96" s="44" t="str">
        <f t="shared" si="5"/>
        <v/>
      </c>
      <c r="I96" s="174"/>
      <c r="J96" s="95">
        <f t="shared" si="6"/>
        <v>0</v>
      </c>
      <c r="K96" s="24"/>
    </row>
    <row r="97" spans="1:11" x14ac:dyDescent="0.25">
      <c r="A97" s="175" t="s">
        <v>46</v>
      </c>
      <c r="B97" s="168"/>
      <c r="C97" s="17" t="s">
        <v>54</v>
      </c>
      <c r="D97" s="171" t="s">
        <v>55</v>
      </c>
      <c r="E97" s="117"/>
      <c r="F97" s="155" t="str">
        <f>IFERROR(INDEX(pagalbDU!$F$6:$F$10,MATCH(B97,pagalbDU!$E$6:$E$10,0),MATCH($K$67,pagalbDU!$F$5:$F$5,0)),"")</f>
        <v/>
      </c>
      <c r="G97" s="43" t="str">
        <f>IFERROR(E97*F97,"")</f>
        <v/>
      </c>
      <c r="H97" s="44" t="str">
        <f t="shared" si="5"/>
        <v/>
      </c>
      <c r="I97" s="174"/>
      <c r="J97" s="95">
        <f t="shared" si="6"/>
        <v>0</v>
      </c>
      <c r="K97" s="24"/>
    </row>
    <row r="98" spans="1:11" x14ac:dyDescent="0.25">
      <c r="A98" s="176"/>
      <c r="B98" s="169"/>
      <c r="C98" s="17" t="s">
        <v>54</v>
      </c>
      <c r="D98" s="172"/>
      <c r="E98" s="117"/>
      <c r="F98" s="156"/>
      <c r="G98" s="43" t="str">
        <f>IFERROR(E98*F97,"")</f>
        <v/>
      </c>
      <c r="H98" s="44" t="str">
        <f t="shared" si="5"/>
        <v/>
      </c>
      <c r="I98" s="174"/>
      <c r="J98" s="95">
        <f t="shared" si="6"/>
        <v>0</v>
      </c>
      <c r="K98" s="24"/>
    </row>
    <row r="99" spans="1:11" x14ac:dyDescent="0.25">
      <c r="A99" s="176"/>
      <c r="B99" s="169"/>
      <c r="C99" s="17" t="s">
        <v>54</v>
      </c>
      <c r="D99" s="172"/>
      <c r="E99" s="117"/>
      <c r="F99" s="156"/>
      <c r="G99" s="43" t="str">
        <f>IFERROR(E99*F97,"")</f>
        <v/>
      </c>
      <c r="H99" s="44" t="str">
        <f t="shared" si="5"/>
        <v/>
      </c>
      <c r="I99" s="174"/>
      <c r="J99" s="95">
        <f t="shared" si="6"/>
        <v>0</v>
      </c>
      <c r="K99" s="24"/>
    </row>
    <row r="100" spans="1:11" x14ac:dyDescent="0.25">
      <c r="A100" s="176"/>
      <c r="B100" s="169"/>
      <c r="C100" s="17" t="s">
        <v>54</v>
      </c>
      <c r="D100" s="172"/>
      <c r="E100" s="117"/>
      <c r="F100" s="156"/>
      <c r="G100" s="43" t="str">
        <f>IFERROR(E100*F97,"")</f>
        <v/>
      </c>
      <c r="H100" s="44" t="str">
        <f t="shared" si="5"/>
        <v/>
      </c>
      <c r="I100" s="174"/>
      <c r="J100" s="95">
        <f t="shared" si="6"/>
        <v>0</v>
      </c>
      <c r="K100" s="24"/>
    </row>
    <row r="101" spans="1:11" x14ac:dyDescent="0.25">
      <c r="A101" s="177"/>
      <c r="B101" s="170"/>
      <c r="C101" s="17" t="s">
        <v>54</v>
      </c>
      <c r="D101" s="173"/>
      <c r="E101" s="117"/>
      <c r="F101" s="157"/>
      <c r="G101" s="43" t="str">
        <f>IFERROR(E101*F97,"")</f>
        <v/>
      </c>
      <c r="H101" s="44" t="str">
        <f t="shared" si="5"/>
        <v/>
      </c>
      <c r="I101" s="174"/>
      <c r="J101" s="95">
        <f t="shared" si="6"/>
        <v>0</v>
      </c>
      <c r="K101" s="24"/>
    </row>
    <row r="102" spans="1:11" x14ac:dyDescent="0.25">
      <c r="A102" s="175" t="s">
        <v>47</v>
      </c>
      <c r="B102" s="168"/>
      <c r="C102" s="17" t="s">
        <v>54</v>
      </c>
      <c r="D102" s="171" t="s">
        <v>55</v>
      </c>
      <c r="E102" s="117"/>
      <c r="F102" s="155" t="str">
        <f>IFERROR(INDEX(pagalbDU!$F$6:$F$10,MATCH(B102,pagalbDU!$E$6:$E$10,0),MATCH($K$67,pagalbDU!$F$5:$F$5,0)),"")</f>
        <v/>
      </c>
      <c r="G102" s="43" t="str">
        <f>IFERROR(E102*F102,"")</f>
        <v/>
      </c>
      <c r="H102" s="44" t="str">
        <f t="shared" si="5"/>
        <v/>
      </c>
      <c r="I102" s="174"/>
      <c r="J102" s="95">
        <f t="shared" si="6"/>
        <v>0</v>
      </c>
      <c r="K102" s="24"/>
    </row>
    <row r="103" spans="1:11" x14ac:dyDescent="0.25">
      <c r="A103" s="176"/>
      <c r="B103" s="169"/>
      <c r="C103" s="17" t="s">
        <v>54</v>
      </c>
      <c r="D103" s="172"/>
      <c r="E103" s="117"/>
      <c r="F103" s="156"/>
      <c r="G103" s="43" t="str">
        <f>IFERROR(E103*F102,"")</f>
        <v/>
      </c>
      <c r="H103" s="44" t="str">
        <f t="shared" si="5"/>
        <v/>
      </c>
      <c r="I103" s="174"/>
      <c r="J103" s="95">
        <f t="shared" si="6"/>
        <v>0</v>
      </c>
      <c r="K103" s="24"/>
    </row>
    <row r="104" spans="1:11" x14ac:dyDescent="0.25">
      <c r="A104" s="176"/>
      <c r="B104" s="169"/>
      <c r="C104" s="17" t="s">
        <v>54</v>
      </c>
      <c r="D104" s="172"/>
      <c r="E104" s="117"/>
      <c r="F104" s="156"/>
      <c r="G104" s="43" t="str">
        <f>IFERROR(E104*F102,"")</f>
        <v/>
      </c>
      <c r="H104" s="44" t="str">
        <f t="shared" si="5"/>
        <v/>
      </c>
      <c r="I104" s="174"/>
      <c r="J104" s="95">
        <f t="shared" si="6"/>
        <v>0</v>
      </c>
      <c r="K104" s="24"/>
    </row>
    <row r="105" spans="1:11" x14ac:dyDescent="0.25">
      <c r="A105" s="176"/>
      <c r="B105" s="169"/>
      <c r="C105" s="17" t="s">
        <v>54</v>
      </c>
      <c r="D105" s="172"/>
      <c r="E105" s="117"/>
      <c r="F105" s="156"/>
      <c r="G105" s="43" t="str">
        <f>IFERROR(E105*F102,"")</f>
        <v/>
      </c>
      <c r="H105" s="44" t="str">
        <f t="shared" si="5"/>
        <v/>
      </c>
      <c r="I105" s="174"/>
      <c r="J105" s="95">
        <f t="shared" si="6"/>
        <v>0</v>
      </c>
      <c r="K105" s="24"/>
    </row>
    <row r="106" spans="1:11" x14ac:dyDescent="0.25">
      <c r="A106" s="177"/>
      <c r="B106" s="170"/>
      <c r="C106" s="17" t="s">
        <v>54</v>
      </c>
      <c r="D106" s="173"/>
      <c r="E106" s="117"/>
      <c r="F106" s="157"/>
      <c r="G106" s="43" t="str">
        <f>IFERROR(E106*F102,"")</f>
        <v/>
      </c>
      <c r="H106" s="44" t="str">
        <f t="shared" si="5"/>
        <v/>
      </c>
      <c r="I106" s="174"/>
      <c r="J106" s="95">
        <f t="shared" si="6"/>
        <v>0</v>
      </c>
      <c r="K106" s="24"/>
    </row>
    <row r="107" spans="1:11" x14ac:dyDescent="0.25">
      <c r="A107" s="175" t="s">
        <v>48</v>
      </c>
      <c r="B107" s="168"/>
      <c r="C107" s="17" t="s">
        <v>54</v>
      </c>
      <c r="D107" s="171" t="s">
        <v>55</v>
      </c>
      <c r="E107" s="117"/>
      <c r="F107" s="155" t="str">
        <f>IFERROR(INDEX(pagalbDU!$F$6:$F$10,MATCH(B107,pagalbDU!$E$6:$E$10,0),MATCH($K$67,pagalbDU!$F$5:$F$5,0)),"")</f>
        <v/>
      </c>
      <c r="G107" s="43" t="str">
        <f>IFERROR(E107*F107,"")</f>
        <v/>
      </c>
      <c r="H107" s="44" t="str">
        <f t="shared" si="5"/>
        <v/>
      </c>
      <c r="I107" s="174"/>
      <c r="J107" s="95">
        <f t="shared" si="6"/>
        <v>0</v>
      </c>
      <c r="K107" s="24"/>
    </row>
    <row r="108" spans="1:11" x14ac:dyDescent="0.25">
      <c r="A108" s="176"/>
      <c r="B108" s="169"/>
      <c r="C108" s="17" t="s">
        <v>54</v>
      </c>
      <c r="D108" s="172"/>
      <c r="E108" s="117"/>
      <c r="F108" s="156"/>
      <c r="G108" s="43" t="str">
        <f>IFERROR(E108*F107,"")</f>
        <v/>
      </c>
      <c r="H108" s="44" t="str">
        <f t="shared" si="5"/>
        <v/>
      </c>
      <c r="I108" s="174"/>
      <c r="J108" s="95">
        <f t="shared" si="6"/>
        <v>0</v>
      </c>
      <c r="K108" s="24"/>
    </row>
    <row r="109" spans="1:11" x14ac:dyDescent="0.25">
      <c r="A109" s="176"/>
      <c r="B109" s="169"/>
      <c r="C109" s="17" t="s">
        <v>54</v>
      </c>
      <c r="D109" s="172"/>
      <c r="E109" s="117"/>
      <c r="F109" s="156"/>
      <c r="G109" s="43" t="str">
        <f>IFERROR(E109*F107,"")</f>
        <v/>
      </c>
      <c r="H109" s="44" t="str">
        <f t="shared" si="5"/>
        <v/>
      </c>
      <c r="I109" s="174"/>
      <c r="J109" s="95">
        <f t="shared" si="6"/>
        <v>0</v>
      </c>
      <c r="K109" s="24"/>
    </row>
    <row r="110" spans="1:11" x14ac:dyDescent="0.25">
      <c r="A110" s="176"/>
      <c r="B110" s="169"/>
      <c r="C110" s="17" t="s">
        <v>54</v>
      </c>
      <c r="D110" s="172"/>
      <c r="E110" s="117"/>
      <c r="F110" s="156"/>
      <c r="G110" s="43" t="str">
        <f>IFERROR(E110*F107,"")</f>
        <v/>
      </c>
      <c r="H110" s="44" t="str">
        <f t="shared" si="5"/>
        <v/>
      </c>
      <c r="I110" s="174"/>
      <c r="J110" s="95">
        <f t="shared" si="6"/>
        <v>0</v>
      </c>
      <c r="K110" s="24"/>
    </row>
    <row r="111" spans="1:11" x14ac:dyDescent="0.25">
      <c r="A111" s="177"/>
      <c r="B111" s="170"/>
      <c r="C111" s="17" t="s">
        <v>54</v>
      </c>
      <c r="D111" s="173"/>
      <c r="E111" s="117"/>
      <c r="F111" s="157"/>
      <c r="G111" s="43" t="str">
        <f>IFERROR(E111*F107,"")</f>
        <v/>
      </c>
      <c r="H111" s="44" t="str">
        <f t="shared" si="5"/>
        <v/>
      </c>
      <c r="I111" s="174"/>
      <c r="J111" s="95">
        <f t="shared" si="6"/>
        <v>0</v>
      </c>
      <c r="K111" s="24"/>
    </row>
    <row r="112" spans="1:11" ht="15" customHeight="1" x14ac:dyDescent="0.25">
      <c r="A112" s="175" t="s">
        <v>49</v>
      </c>
      <c r="B112" s="168"/>
      <c r="C112" s="17" t="s">
        <v>54</v>
      </c>
      <c r="D112" s="171" t="s">
        <v>55</v>
      </c>
      <c r="E112" s="117"/>
      <c r="F112" s="155" t="str">
        <f>IFERROR(INDEX(pagalbDU!$F$6:$F$10,MATCH(B112,pagalbDU!$E$6:$E$10,0),MATCH($K$67,pagalbDU!$F$5:$F$5,0)),"")</f>
        <v/>
      </c>
      <c r="G112" s="43" t="str">
        <f>IFERROR(E112*F112,"")</f>
        <v/>
      </c>
      <c r="H112" s="44" t="str">
        <f t="shared" si="5"/>
        <v/>
      </c>
      <c r="I112" s="174"/>
      <c r="J112" s="95">
        <f t="shared" si="6"/>
        <v>0</v>
      </c>
      <c r="K112" s="24"/>
    </row>
    <row r="113" spans="1:13" x14ac:dyDescent="0.25">
      <c r="A113" s="176"/>
      <c r="B113" s="169"/>
      <c r="C113" s="17" t="s">
        <v>54</v>
      </c>
      <c r="D113" s="172"/>
      <c r="E113" s="117"/>
      <c r="F113" s="156"/>
      <c r="G113" s="43" t="str">
        <f>IFERROR(E113*F112,"")</f>
        <v/>
      </c>
      <c r="H113" s="44" t="str">
        <f t="shared" si="5"/>
        <v/>
      </c>
      <c r="I113" s="174"/>
      <c r="J113" s="95">
        <f t="shared" si="6"/>
        <v>0</v>
      </c>
      <c r="K113" s="24"/>
    </row>
    <row r="114" spans="1:13" x14ac:dyDescent="0.25">
      <c r="A114" s="176"/>
      <c r="B114" s="169"/>
      <c r="C114" s="17" t="s">
        <v>54</v>
      </c>
      <c r="D114" s="172"/>
      <c r="E114" s="117"/>
      <c r="F114" s="156"/>
      <c r="G114" s="43" t="str">
        <f>IFERROR(E114*F112,"")</f>
        <v/>
      </c>
      <c r="H114" s="44" t="str">
        <f t="shared" si="5"/>
        <v/>
      </c>
      <c r="I114" s="174"/>
      <c r="J114" s="95">
        <f t="shared" si="6"/>
        <v>0</v>
      </c>
      <c r="K114" s="24"/>
    </row>
    <row r="115" spans="1:13" x14ac:dyDescent="0.25">
      <c r="A115" s="176"/>
      <c r="B115" s="169"/>
      <c r="C115" s="17" t="s">
        <v>54</v>
      </c>
      <c r="D115" s="172"/>
      <c r="E115" s="117"/>
      <c r="F115" s="156"/>
      <c r="G115" s="43" t="str">
        <f>IFERROR(E115*F112,"")</f>
        <v/>
      </c>
      <c r="H115" s="44" t="str">
        <f t="shared" si="5"/>
        <v/>
      </c>
      <c r="I115" s="174"/>
      <c r="J115" s="95">
        <f t="shared" si="6"/>
        <v>0</v>
      </c>
      <c r="K115" s="24"/>
    </row>
    <row r="116" spans="1:13" x14ac:dyDescent="0.25">
      <c r="A116" s="177"/>
      <c r="B116" s="170"/>
      <c r="C116" s="17" t="s">
        <v>54</v>
      </c>
      <c r="D116" s="173"/>
      <c r="E116" s="117"/>
      <c r="F116" s="157"/>
      <c r="G116" s="43" t="str">
        <f>IFERROR(E116*F112,"")</f>
        <v/>
      </c>
      <c r="H116" s="44" t="str">
        <f t="shared" si="5"/>
        <v/>
      </c>
      <c r="I116" s="174"/>
      <c r="J116" s="95">
        <f t="shared" si="6"/>
        <v>0</v>
      </c>
      <c r="K116" s="24"/>
    </row>
    <row r="117" spans="1:13" x14ac:dyDescent="0.25">
      <c r="A117" s="22" t="s">
        <v>50</v>
      </c>
      <c r="B117" s="186" t="s">
        <v>60</v>
      </c>
      <c r="C117" s="187"/>
      <c r="D117" s="187"/>
      <c r="E117" s="187"/>
      <c r="F117" s="188"/>
      <c r="G117" s="42">
        <f>SUM(G118,G125,G132,G139,G146,G153,G160,G167,G174,G181)</f>
        <v>0</v>
      </c>
      <c r="H117" s="42">
        <f>SUM(H118,H125,H132,H139,H146,H153,H160,H167,H174,H181)</f>
        <v>0</v>
      </c>
      <c r="I117" s="133"/>
      <c r="K117" s="78"/>
      <c r="M117" s="79" t="s">
        <v>159</v>
      </c>
    </row>
    <row r="118" spans="1:13" x14ac:dyDescent="0.25">
      <c r="A118" s="180" t="s">
        <v>92</v>
      </c>
      <c r="B118" s="183" t="s">
        <v>61</v>
      </c>
      <c r="C118" s="25" t="s">
        <v>62</v>
      </c>
      <c r="D118" s="26"/>
      <c r="E118" s="27"/>
      <c r="F118" s="27"/>
      <c r="G118" s="45">
        <f>SUM(G119:G124)</f>
        <v>0</v>
      </c>
      <c r="H118" s="116">
        <f>SUM(H119:H124)</f>
        <v>0</v>
      </c>
      <c r="I118" s="29"/>
      <c r="K118" s="78"/>
      <c r="M118" s="79" t="s">
        <v>151</v>
      </c>
    </row>
    <row r="119" spans="1:13" x14ac:dyDescent="0.25">
      <c r="A119" s="181"/>
      <c r="B119" s="184"/>
      <c r="C119" s="28" t="s">
        <v>63</v>
      </c>
      <c r="D119" s="29"/>
      <c r="E119" s="30"/>
      <c r="F119" s="30"/>
      <c r="G119" s="46">
        <f t="shared" ref="G119:G124" si="7">ROUND(E119*F119,2)</f>
        <v>0</v>
      </c>
      <c r="H119" s="118">
        <f t="shared" ref="H119:H124" si="8">ROUND(G119*$D$7,2)</f>
        <v>0</v>
      </c>
      <c r="I119" s="29"/>
      <c r="K119" s="78"/>
    </row>
    <row r="120" spans="1:13" x14ac:dyDescent="0.25">
      <c r="A120" s="181"/>
      <c r="B120" s="184"/>
      <c r="C120" s="28" t="s">
        <v>64</v>
      </c>
      <c r="D120" s="29"/>
      <c r="E120" s="30"/>
      <c r="F120" s="30"/>
      <c r="G120" s="46">
        <f t="shared" si="7"/>
        <v>0</v>
      </c>
      <c r="H120" s="118">
        <f t="shared" si="8"/>
        <v>0</v>
      </c>
      <c r="I120" s="29"/>
      <c r="K120" s="78"/>
    </row>
    <row r="121" spans="1:13" x14ac:dyDescent="0.25">
      <c r="A121" s="181"/>
      <c r="B121" s="184"/>
      <c r="C121" s="28" t="s">
        <v>65</v>
      </c>
      <c r="D121" s="29"/>
      <c r="E121" s="30"/>
      <c r="F121" s="30"/>
      <c r="G121" s="46">
        <f t="shared" si="7"/>
        <v>0</v>
      </c>
      <c r="H121" s="118">
        <f t="shared" si="8"/>
        <v>0</v>
      </c>
      <c r="I121" s="29"/>
      <c r="K121" s="78"/>
    </row>
    <row r="122" spans="1:13" x14ac:dyDescent="0.25">
      <c r="A122" s="181"/>
      <c r="B122" s="184"/>
      <c r="C122" s="28" t="s">
        <v>66</v>
      </c>
      <c r="D122" s="29"/>
      <c r="E122" s="30"/>
      <c r="F122" s="30"/>
      <c r="G122" s="46">
        <f t="shared" si="7"/>
        <v>0</v>
      </c>
      <c r="H122" s="118">
        <f t="shared" si="8"/>
        <v>0</v>
      </c>
      <c r="I122" s="29"/>
      <c r="K122" s="78"/>
    </row>
    <row r="123" spans="1:13" x14ac:dyDescent="0.25">
      <c r="A123" s="181"/>
      <c r="B123" s="184"/>
      <c r="C123" s="31" t="s">
        <v>67</v>
      </c>
      <c r="D123" s="29"/>
      <c r="E123" s="30"/>
      <c r="F123" s="30"/>
      <c r="G123" s="46">
        <f t="shared" si="7"/>
        <v>0</v>
      </c>
      <c r="H123" s="118">
        <f t="shared" si="8"/>
        <v>0</v>
      </c>
      <c r="I123" s="29"/>
      <c r="K123" s="78"/>
    </row>
    <row r="124" spans="1:13" x14ac:dyDescent="0.25">
      <c r="A124" s="182"/>
      <c r="B124" s="185"/>
      <c r="C124" s="31" t="s">
        <v>67</v>
      </c>
      <c r="D124" s="29"/>
      <c r="E124" s="30"/>
      <c r="F124" s="30"/>
      <c r="G124" s="46">
        <f t="shared" si="7"/>
        <v>0</v>
      </c>
      <c r="H124" s="118">
        <f t="shared" si="8"/>
        <v>0</v>
      </c>
      <c r="I124" s="29"/>
      <c r="K124" s="78"/>
    </row>
    <row r="125" spans="1:13" x14ac:dyDescent="0.25">
      <c r="A125" s="180" t="s">
        <v>93</v>
      </c>
      <c r="B125" s="183" t="s">
        <v>61</v>
      </c>
      <c r="C125" s="25" t="s">
        <v>62</v>
      </c>
      <c r="D125" s="26"/>
      <c r="E125" s="27"/>
      <c r="F125" s="27"/>
      <c r="G125" s="45">
        <f>SUM(G126:G131)</f>
        <v>0</v>
      </c>
      <c r="H125" s="116">
        <f>SUM(H126:H131)</f>
        <v>0</v>
      </c>
      <c r="I125" s="29"/>
      <c r="K125" s="78"/>
    </row>
    <row r="126" spans="1:13" x14ac:dyDescent="0.25">
      <c r="A126" s="181"/>
      <c r="B126" s="184"/>
      <c r="C126" s="28" t="s">
        <v>63</v>
      </c>
      <c r="D126" s="29" t="s">
        <v>151</v>
      </c>
      <c r="E126" s="30"/>
      <c r="F126" s="30"/>
      <c r="G126" s="46">
        <f t="shared" ref="G126:G131" si="9">ROUND(E126*F126,2)</f>
        <v>0</v>
      </c>
      <c r="H126" s="118">
        <f t="shared" ref="H126:H131" si="10">ROUND(G126*$D$7,2)</f>
        <v>0</v>
      </c>
      <c r="I126" s="29"/>
      <c r="K126" s="78"/>
    </row>
    <row r="127" spans="1:13" x14ac:dyDescent="0.25">
      <c r="A127" s="181"/>
      <c r="B127" s="184"/>
      <c r="C127" s="28" t="s">
        <v>64</v>
      </c>
      <c r="D127" s="29" t="s">
        <v>151</v>
      </c>
      <c r="E127" s="30"/>
      <c r="F127" s="30"/>
      <c r="G127" s="46">
        <f t="shared" si="9"/>
        <v>0</v>
      </c>
      <c r="H127" s="118">
        <f t="shared" si="10"/>
        <v>0</v>
      </c>
      <c r="I127" s="29"/>
      <c r="K127" s="78"/>
    </row>
    <row r="128" spans="1:13" x14ac:dyDescent="0.25">
      <c r="A128" s="181"/>
      <c r="B128" s="184"/>
      <c r="C128" s="28" t="s">
        <v>65</v>
      </c>
      <c r="D128" s="29" t="s">
        <v>151</v>
      </c>
      <c r="E128" s="30"/>
      <c r="F128" s="30"/>
      <c r="G128" s="46">
        <f t="shared" si="9"/>
        <v>0</v>
      </c>
      <c r="H128" s="118">
        <f t="shared" si="10"/>
        <v>0</v>
      </c>
      <c r="I128" s="29"/>
      <c r="K128" s="78"/>
    </row>
    <row r="129" spans="1:11" x14ac:dyDescent="0.25">
      <c r="A129" s="181"/>
      <c r="B129" s="184"/>
      <c r="C129" s="28" t="s">
        <v>66</v>
      </c>
      <c r="D129" s="29" t="s">
        <v>151</v>
      </c>
      <c r="E129" s="30"/>
      <c r="F129" s="30"/>
      <c r="G129" s="46">
        <f t="shared" si="9"/>
        <v>0</v>
      </c>
      <c r="H129" s="118">
        <f t="shared" si="10"/>
        <v>0</v>
      </c>
      <c r="I129" s="29"/>
      <c r="K129" s="78"/>
    </row>
    <row r="130" spans="1:11" x14ac:dyDescent="0.25">
      <c r="A130" s="181"/>
      <c r="B130" s="184"/>
      <c r="C130" s="31" t="s">
        <v>67</v>
      </c>
      <c r="D130" s="29" t="s">
        <v>151</v>
      </c>
      <c r="E130" s="30"/>
      <c r="F130" s="30"/>
      <c r="G130" s="46">
        <f t="shared" si="9"/>
        <v>0</v>
      </c>
      <c r="H130" s="118">
        <f t="shared" si="10"/>
        <v>0</v>
      </c>
      <c r="I130" s="29"/>
      <c r="K130" s="78"/>
    </row>
    <row r="131" spans="1:11" x14ac:dyDescent="0.25">
      <c r="A131" s="182"/>
      <c r="B131" s="185"/>
      <c r="C131" s="31" t="s">
        <v>67</v>
      </c>
      <c r="D131" s="29" t="s">
        <v>151</v>
      </c>
      <c r="E131" s="30"/>
      <c r="F131" s="30"/>
      <c r="G131" s="46">
        <f t="shared" si="9"/>
        <v>0</v>
      </c>
      <c r="H131" s="118">
        <f t="shared" si="10"/>
        <v>0</v>
      </c>
      <c r="I131" s="29"/>
      <c r="K131" s="78"/>
    </row>
    <row r="132" spans="1:11" x14ac:dyDescent="0.25">
      <c r="A132" s="180" t="s">
        <v>94</v>
      </c>
      <c r="B132" s="183" t="s">
        <v>61</v>
      </c>
      <c r="C132" s="25" t="s">
        <v>62</v>
      </c>
      <c r="D132" s="26"/>
      <c r="E132" s="27"/>
      <c r="F132" s="27"/>
      <c r="G132" s="45">
        <f>SUM(G133:G138)</f>
        <v>0</v>
      </c>
      <c r="H132" s="116">
        <f>SUM(H133:H138)</f>
        <v>0</v>
      </c>
      <c r="I132" s="29"/>
      <c r="K132" s="78"/>
    </row>
    <row r="133" spans="1:11" x14ac:dyDescent="0.25">
      <c r="A133" s="181"/>
      <c r="B133" s="184"/>
      <c r="C133" s="28" t="s">
        <v>63</v>
      </c>
      <c r="D133" s="29" t="s">
        <v>151</v>
      </c>
      <c r="E133" s="30"/>
      <c r="F133" s="30"/>
      <c r="G133" s="46">
        <f t="shared" ref="G133:G138" si="11">ROUND(E133*F133,2)</f>
        <v>0</v>
      </c>
      <c r="H133" s="118">
        <f t="shared" ref="H133:H138" si="12">ROUND(G133*$D$7,2)</f>
        <v>0</v>
      </c>
      <c r="I133" s="29"/>
      <c r="K133" s="78"/>
    </row>
    <row r="134" spans="1:11" x14ac:dyDescent="0.25">
      <c r="A134" s="181"/>
      <c r="B134" s="184"/>
      <c r="C134" s="28" t="s">
        <v>64</v>
      </c>
      <c r="D134" s="29" t="s">
        <v>151</v>
      </c>
      <c r="E134" s="30"/>
      <c r="F134" s="30"/>
      <c r="G134" s="46">
        <f t="shared" si="11"/>
        <v>0</v>
      </c>
      <c r="H134" s="118">
        <f t="shared" si="12"/>
        <v>0</v>
      </c>
      <c r="I134" s="29"/>
      <c r="K134" s="78"/>
    </row>
    <row r="135" spans="1:11" x14ac:dyDescent="0.25">
      <c r="A135" s="181"/>
      <c r="B135" s="184"/>
      <c r="C135" s="28" t="s">
        <v>65</v>
      </c>
      <c r="D135" s="29" t="s">
        <v>151</v>
      </c>
      <c r="E135" s="30"/>
      <c r="F135" s="30"/>
      <c r="G135" s="46">
        <f t="shared" si="11"/>
        <v>0</v>
      </c>
      <c r="H135" s="118">
        <f t="shared" si="12"/>
        <v>0</v>
      </c>
      <c r="I135" s="29"/>
      <c r="K135" s="78"/>
    </row>
    <row r="136" spans="1:11" x14ac:dyDescent="0.25">
      <c r="A136" s="181"/>
      <c r="B136" s="184"/>
      <c r="C136" s="28" t="s">
        <v>66</v>
      </c>
      <c r="D136" s="29" t="s">
        <v>151</v>
      </c>
      <c r="E136" s="30"/>
      <c r="F136" s="30"/>
      <c r="G136" s="46">
        <f t="shared" si="11"/>
        <v>0</v>
      </c>
      <c r="H136" s="118">
        <f t="shared" si="12"/>
        <v>0</v>
      </c>
      <c r="I136" s="29"/>
      <c r="K136" s="78"/>
    </row>
    <row r="137" spans="1:11" x14ac:dyDescent="0.25">
      <c r="A137" s="181"/>
      <c r="B137" s="184"/>
      <c r="C137" s="31" t="s">
        <v>67</v>
      </c>
      <c r="D137" s="29" t="s">
        <v>151</v>
      </c>
      <c r="E137" s="30"/>
      <c r="F137" s="30"/>
      <c r="G137" s="46">
        <f t="shared" si="11"/>
        <v>0</v>
      </c>
      <c r="H137" s="118">
        <f t="shared" si="12"/>
        <v>0</v>
      </c>
      <c r="I137" s="29"/>
      <c r="K137" s="78"/>
    </row>
    <row r="138" spans="1:11" x14ac:dyDescent="0.25">
      <c r="A138" s="182"/>
      <c r="B138" s="185"/>
      <c r="C138" s="31" t="s">
        <v>67</v>
      </c>
      <c r="D138" s="29" t="s">
        <v>151</v>
      </c>
      <c r="E138" s="30"/>
      <c r="F138" s="30"/>
      <c r="G138" s="46">
        <f t="shared" si="11"/>
        <v>0</v>
      </c>
      <c r="H138" s="118">
        <f t="shared" si="12"/>
        <v>0</v>
      </c>
      <c r="I138" s="29"/>
      <c r="K138" s="78"/>
    </row>
    <row r="139" spans="1:11" x14ac:dyDescent="0.25">
      <c r="A139" s="180" t="s">
        <v>95</v>
      </c>
      <c r="B139" s="183" t="s">
        <v>61</v>
      </c>
      <c r="C139" s="25" t="s">
        <v>62</v>
      </c>
      <c r="D139" s="26"/>
      <c r="E139" s="27"/>
      <c r="F139" s="27"/>
      <c r="G139" s="45">
        <f>SUM(G140:G145)</f>
        <v>0</v>
      </c>
      <c r="H139" s="116">
        <f>SUM(H140:H145)</f>
        <v>0</v>
      </c>
      <c r="I139" s="29"/>
      <c r="K139" s="78"/>
    </row>
    <row r="140" spans="1:11" x14ac:dyDescent="0.25">
      <c r="A140" s="181"/>
      <c r="B140" s="184"/>
      <c r="C140" s="28" t="s">
        <v>63</v>
      </c>
      <c r="D140" s="29" t="s">
        <v>151</v>
      </c>
      <c r="E140" s="30"/>
      <c r="F140" s="30"/>
      <c r="G140" s="46">
        <f t="shared" ref="G140:G145" si="13">ROUND(E140*F140,2)</f>
        <v>0</v>
      </c>
      <c r="H140" s="118">
        <f t="shared" ref="H140:H145" si="14">ROUND(G140*$D$7,2)</f>
        <v>0</v>
      </c>
      <c r="I140" s="29"/>
      <c r="K140" s="78"/>
    </row>
    <row r="141" spans="1:11" x14ac:dyDescent="0.25">
      <c r="A141" s="181"/>
      <c r="B141" s="184"/>
      <c r="C141" s="28" t="s">
        <v>64</v>
      </c>
      <c r="D141" s="29" t="s">
        <v>151</v>
      </c>
      <c r="E141" s="30"/>
      <c r="F141" s="30"/>
      <c r="G141" s="46">
        <f t="shared" si="13"/>
        <v>0</v>
      </c>
      <c r="H141" s="118">
        <f t="shared" si="14"/>
        <v>0</v>
      </c>
      <c r="I141" s="29"/>
      <c r="K141" s="78"/>
    </row>
    <row r="142" spans="1:11" x14ac:dyDescent="0.25">
      <c r="A142" s="181"/>
      <c r="B142" s="184"/>
      <c r="C142" s="28" t="s">
        <v>65</v>
      </c>
      <c r="D142" s="29" t="s">
        <v>151</v>
      </c>
      <c r="E142" s="30"/>
      <c r="F142" s="30"/>
      <c r="G142" s="46">
        <f t="shared" si="13"/>
        <v>0</v>
      </c>
      <c r="H142" s="118">
        <f t="shared" si="14"/>
        <v>0</v>
      </c>
      <c r="I142" s="29"/>
      <c r="K142" s="78"/>
    </row>
    <row r="143" spans="1:11" x14ac:dyDescent="0.25">
      <c r="A143" s="181"/>
      <c r="B143" s="184"/>
      <c r="C143" s="28" t="s">
        <v>66</v>
      </c>
      <c r="D143" s="29" t="s">
        <v>151</v>
      </c>
      <c r="E143" s="30"/>
      <c r="F143" s="30"/>
      <c r="G143" s="46">
        <f t="shared" si="13"/>
        <v>0</v>
      </c>
      <c r="H143" s="118">
        <f t="shared" si="14"/>
        <v>0</v>
      </c>
      <c r="I143" s="29"/>
      <c r="K143" s="78"/>
    </row>
    <row r="144" spans="1:11" x14ac:dyDescent="0.25">
      <c r="A144" s="181"/>
      <c r="B144" s="184"/>
      <c r="C144" s="31" t="s">
        <v>67</v>
      </c>
      <c r="D144" s="29" t="s">
        <v>151</v>
      </c>
      <c r="E144" s="30"/>
      <c r="F144" s="30"/>
      <c r="G144" s="46">
        <f t="shared" si="13"/>
        <v>0</v>
      </c>
      <c r="H144" s="118">
        <f t="shared" si="14"/>
        <v>0</v>
      </c>
      <c r="I144" s="29"/>
      <c r="K144" s="78"/>
    </row>
    <row r="145" spans="1:11" x14ac:dyDescent="0.25">
      <c r="A145" s="182"/>
      <c r="B145" s="185"/>
      <c r="C145" s="31" t="s">
        <v>67</v>
      </c>
      <c r="D145" s="29" t="s">
        <v>151</v>
      </c>
      <c r="E145" s="30"/>
      <c r="F145" s="30"/>
      <c r="G145" s="46">
        <f t="shared" si="13"/>
        <v>0</v>
      </c>
      <c r="H145" s="118">
        <f t="shared" si="14"/>
        <v>0</v>
      </c>
      <c r="I145" s="29"/>
      <c r="K145" s="78"/>
    </row>
    <row r="146" spans="1:11" x14ac:dyDescent="0.25">
      <c r="A146" s="180" t="s">
        <v>96</v>
      </c>
      <c r="B146" s="183" t="s">
        <v>61</v>
      </c>
      <c r="C146" s="25" t="s">
        <v>62</v>
      </c>
      <c r="D146" s="26"/>
      <c r="E146" s="27"/>
      <c r="F146" s="27"/>
      <c r="G146" s="45">
        <f>SUM(G147:G152)</f>
        <v>0</v>
      </c>
      <c r="H146" s="116">
        <f>SUM(H147:H152)</f>
        <v>0</v>
      </c>
      <c r="I146" s="29"/>
      <c r="K146" s="78"/>
    </row>
    <row r="147" spans="1:11" x14ac:dyDescent="0.25">
      <c r="A147" s="181"/>
      <c r="B147" s="184"/>
      <c r="C147" s="28" t="s">
        <v>63</v>
      </c>
      <c r="D147" s="29" t="s">
        <v>151</v>
      </c>
      <c r="E147" s="30"/>
      <c r="F147" s="30"/>
      <c r="G147" s="46">
        <f t="shared" ref="G147:G152" si="15">ROUND(E147*F147,2)</f>
        <v>0</v>
      </c>
      <c r="H147" s="118">
        <f t="shared" ref="H147:H152" si="16">ROUND(G147*$D$7,2)</f>
        <v>0</v>
      </c>
      <c r="I147" s="29"/>
      <c r="K147" s="78"/>
    </row>
    <row r="148" spans="1:11" x14ac:dyDescent="0.25">
      <c r="A148" s="181"/>
      <c r="B148" s="184"/>
      <c r="C148" s="28" t="s">
        <v>64</v>
      </c>
      <c r="D148" s="29" t="s">
        <v>151</v>
      </c>
      <c r="E148" s="30"/>
      <c r="F148" s="30"/>
      <c r="G148" s="46">
        <f t="shared" si="15"/>
        <v>0</v>
      </c>
      <c r="H148" s="118">
        <f t="shared" si="16"/>
        <v>0</v>
      </c>
      <c r="I148" s="29"/>
      <c r="K148" s="78"/>
    </row>
    <row r="149" spans="1:11" x14ac:dyDescent="0.25">
      <c r="A149" s="181"/>
      <c r="B149" s="184"/>
      <c r="C149" s="28" t="s">
        <v>65</v>
      </c>
      <c r="D149" s="29" t="s">
        <v>151</v>
      </c>
      <c r="E149" s="30"/>
      <c r="F149" s="30"/>
      <c r="G149" s="46">
        <f t="shared" si="15"/>
        <v>0</v>
      </c>
      <c r="H149" s="118">
        <f t="shared" si="16"/>
        <v>0</v>
      </c>
      <c r="I149" s="29"/>
      <c r="K149" s="78"/>
    </row>
    <row r="150" spans="1:11" x14ac:dyDescent="0.25">
      <c r="A150" s="181"/>
      <c r="B150" s="184"/>
      <c r="C150" s="28" t="s">
        <v>66</v>
      </c>
      <c r="D150" s="29" t="s">
        <v>151</v>
      </c>
      <c r="E150" s="30"/>
      <c r="F150" s="30"/>
      <c r="G150" s="46">
        <f t="shared" si="15"/>
        <v>0</v>
      </c>
      <c r="H150" s="118">
        <f t="shared" si="16"/>
        <v>0</v>
      </c>
      <c r="I150" s="29"/>
      <c r="K150" s="78"/>
    </row>
    <row r="151" spans="1:11" x14ac:dyDescent="0.25">
      <c r="A151" s="181"/>
      <c r="B151" s="184"/>
      <c r="C151" s="31" t="s">
        <v>67</v>
      </c>
      <c r="D151" s="29" t="s">
        <v>151</v>
      </c>
      <c r="E151" s="30"/>
      <c r="F151" s="30"/>
      <c r="G151" s="46">
        <f t="shared" si="15"/>
        <v>0</v>
      </c>
      <c r="H151" s="118">
        <f t="shared" si="16"/>
        <v>0</v>
      </c>
      <c r="I151" s="29"/>
      <c r="K151" s="78"/>
    </row>
    <row r="152" spans="1:11" x14ac:dyDescent="0.25">
      <c r="A152" s="182"/>
      <c r="B152" s="185"/>
      <c r="C152" s="31" t="s">
        <v>67</v>
      </c>
      <c r="D152" s="29" t="s">
        <v>151</v>
      </c>
      <c r="E152" s="30"/>
      <c r="F152" s="30"/>
      <c r="G152" s="46">
        <f t="shared" si="15"/>
        <v>0</v>
      </c>
      <c r="H152" s="118">
        <f t="shared" si="16"/>
        <v>0</v>
      </c>
      <c r="I152" s="29"/>
      <c r="K152" s="78"/>
    </row>
    <row r="153" spans="1:11" x14ac:dyDescent="0.25">
      <c r="A153" s="180" t="s">
        <v>97</v>
      </c>
      <c r="B153" s="183" t="s">
        <v>61</v>
      </c>
      <c r="C153" s="25" t="s">
        <v>62</v>
      </c>
      <c r="D153" s="26"/>
      <c r="E153" s="27"/>
      <c r="F153" s="27"/>
      <c r="G153" s="45">
        <f>SUM(G154:G159)</f>
        <v>0</v>
      </c>
      <c r="H153" s="116">
        <f>SUM(H154:H159)</f>
        <v>0</v>
      </c>
      <c r="I153" s="29"/>
      <c r="K153" s="78"/>
    </row>
    <row r="154" spans="1:11" x14ac:dyDescent="0.25">
      <c r="A154" s="181"/>
      <c r="B154" s="184"/>
      <c r="C154" s="28" t="s">
        <v>63</v>
      </c>
      <c r="D154" s="29" t="s">
        <v>151</v>
      </c>
      <c r="E154" s="30"/>
      <c r="F154" s="30"/>
      <c r="G154" s="46">
        <f t="shared" ref="G154:G159" si="17">ROUND(E154*F154,2)</f>
        <v>0</v>
      </c>
      <c r="H154" s="118">
        <f t="shared" ref="H154:H159" si="18">ROUND(G154*$D$7,2)</f>
        <v>0</v>
      </c>
      <c r="I154" s="29"/>
      <c r="K154" s="78"/>
    </row>
    <row r="155" spans="1:11" x14ac:dyDescent="0.25">
      <c r="A155" s="181"/>
      <c r="B155" s="184"/>
      <c r="C155" s="28" t="s">
        <v>64</v>
      </c>
      <c r="D155" s="29" t="s">
        <v>151</v>
      </c>
      <c r="E155" s="30"/>
      <c r="F155" s="30"/>
      <c r="G155" s="46">
        <f t="shared" si="17"/>
        <v>0</v>
      </c>
      <c r="H155" s="118">
        <f t="shared" si="18"/>
        <v>0</v>
      </c>
      <c r="I155" s="29"/>
      <c r="K155" s="78"/>
    </row>
    <row r="156" spans="1:11" x14ac:dyDescent="0.25">
      <c r="A156" s="181"/>
      <c r="B156" s="184"/>
      <c r="C156" s="28" t="s">
        <v>65</v>
      </c>
      <c r="D156" s="29" t="s">
        <v>151</v>
      </c>
      <c r="E156" s="30"/>
      <c r="F156" s="30"/>
      <c r="G156" s="46">
        <f t="shared" si="17"/>
        <v>0</v>
      </c>
      <c r="H156" s="118">
        <f t="shared" si="18"/>
        <v>0</v>
      </c>
      <c r="I156" s="29"/>
      <c r="K156" s="78"/>
    </row>
    <row r="157" spans="1:11" x14ac:dyDescent="0.25">
      <c r="A157" s="181"/>
      <c r="B157" s="184"/>
      <c r="C157" s="28" t="s">
        <v>66</v>
      </c>
      <c r="D157" s="29" t="s">
        <v>151</v>
      </c>
      <c r="E157" s="30"/>
      <c r="F157" s="30"/>
      <c r="G157" s="46">
        <f t="shared" si="17"/>
        <v>0</v>
      </c>
      <c r="H157" s="118">
        <f t="shared" si="18"/>
        <v>0</v>
      </c>
      <c r="I157" s="29"/>
      <c r="K157" s="78"/>
    </row>
    <row r="158" spans="1:11" x14ac:dyDescent="0.25">
      <c r="A158" s="181"/>
      <c r="B158" s="184"/>
      <c r="C158" s="31" t="s">
        <v>67</v>
      </c>
      <c r="D158" s="29" t="s">
        <v>151</v>
      </c>
      <c r="E158" s="30"/>
      <c r="F158" s="30"/>
      <c r="G158" s="46">
        <f t="shared" si="17"/>
        <v>0</v>
      </c>
      <c r="H158" s="118">
        <f t="shared" si="18"/>
        <v>0</v>
      </c>
      <c r="I158" s="29"/>
      <c r="K158" s="78"/>
    </row>
    <row r="159" spans="1:11" x14ac:dyDescent="0.25">
      <c r="A159" s="182"/>
      <c r="B159" s="185"/>
      <c r="C159" s="31" t="s">
        <v>67</v>
      </c>
      <c r="D159" s="29" t="s">
        <v>151</v>
      </c>
      <c r="E159" s="30"/>
      <c r="F159" s="30"/>
      <c r="G159" s="46">
        <f t="shared" si="17"/>
        <v>0</v>
      </c>
      <c r="H159" s="118">
        <f t="shared" si="18"/>
        <v>0</v>
      </c>
      <c r="I159" s="29"/>
      <c r="K159" s="78"/>
    </row>
    <row r="160" spans="1:11" x14ac:dyDescent="0.25">
      <c r="A160" s="180" t="s">
        <v>98</v>
      </c>
      <c r="B160" s="183" t="s">
        <v>61</v>
      </c>
      <c r="C160" s="25" t="s">
        <v>62</v>
      </c>
      <c r="D160" s="26"/>
      <c r="E160" s="27"/>
      <c r="F160" s="27"/>
      <c r="G160" s="45">
        <f>SUM(G161:G166)</f>
        <v>0</v>
      </c>
      <c r="H160" s="116">
        <f>SUM(H161:H166)</f>
        <v>0</v>
      </c>
      <c r="I160" s="29"/>
      <c r="K160" s="78"/>
    </row>
    <row r="161" spans="1:11" x14ac:dyDescent="0.25">
      <c r="A161" s="181"/>
      <c r="B161" s="184"/>
      <c r="C161" s="28" t="s">
        <v>63</v>
      </c>
      <c r="D161" s="29" t="s">
        <v>151</v>
      </c>
      <c r="E161" s="30"/>
      <c r="F161" s="30"/>
      <c r="G161" s="46">
        <f t="shared" ref="G161:G166" si="19">ROUND(E161*F161,2)</f>
        <v>0</v>
      </c>
      <c r="H161" s="118">
        <f t="shared" ref="H161:H166" si="20">ROUND(G161*$D$7,2)</f>
        <v>0</v>
      </c>
      <c r="I161" s="29"/>
      <c r="K161" s="78"/>
    </row>
    <row r="162" spans="1:11" x14ac:dyDescent="0.25">
      <c r="A162" s="181"/>
      <c r="B162" s="184"/>
      <c r="C162" s="28" t="s">
        <v>64</v>
      </c>
      <c r="D162" s="29" t="s">
        <v>151</v>
      </c>
      <c r="E162" s="30"/>
      <c r="F162" s="30"/>
      <c r="G162" s="46">
        <f t="shared" si="19"/>
        <v>0</v>
      </c>
      <c r="H162" s="118">
        <f t="shared" si="20"/>
        <v>0</v>
      </c>
      <c r="I162" s="29"/>
      <c r="K162" s="78"/>
    </row>
    <row r="163" spans="1:11" x14ac:dyDescent="0.25">
      <c r="A163" s="181"/>
      <c r="B163" s="184"/>
      <c r="C163" s="28" t="s">
        <v>65</v>
      </c>
      <c r="D163" s="29" t="s">
        <v>151</v>
      </c>
      <c r="E163" s="30"/>
      <c r="F163" s="30"/>
      <c r="G163" s="46">
        <f t="shared" si="19"/>
        <v>0</v>
      </c>
      <c r="H163" s="118">
        <f t="shared" si="20"/>
        <v>0</v>
      </c>
      <c r="I163" s="29"/>
      <c r="K163" s="78"/>
    </row>
    <row r="164" spans="1:11" x14ac:dyDescent="0.25">
      <c r="A164" s="181"/>
      <c r="B164" s="184"/>
      <c r="C164" s="28" t="s">
        <v>66</v>
      </c>
      <c r="D164" s="29" t="s">
        <v>151</v>
      </c>
      <c r="E164" s="30"/>
      <c r="F164" s="30"/>
      <c r="G164" s="46">
        <f t="shared" si="19"/>
        <v>0</v>
      </c>
      <c r="H164" s="118">
        <f t="shared" si="20"/>
        <v>0</v>
      </c>
      <c r="I164" s="29"/>
      <c r="K164" s="78"/>
    </row>
    <row r="165" spans="1:11" x14ac:dyDescent="0.25">
      <c r="A165" s="181"/>
      <c r="B165" s="184"/>
      <c r="C165" s="31" t="s">
        <v>67</v>
      </c>
      <c r="D165" s="29" t="s">
        <v>151</v>
      </c>
      <c r="E165" s="30"/>
      <c r="F165" s="30"/>
      <c r="G165" s="46">
        <f t="shared" si="19"/>
        <v>0</v>
      </c>
      <c r="H165" s="118">
        <f t="shared" si="20"/>
        <v>0</v>
      </c>
      <c r="I165" s="29"/>
      <c r="K165" s="78"/>
    </row>
    <row r="166" spans="1:11" x14ac:dyDescent="0.25">
      <c r="A166" s="182"/>
      <c r="B166" s="185"/>
      <c r="C166" s="31" t="s">
        <v>67</v>
      </c>
      <c r="D166" s="29" t="s">
        <v>151</v>
      </c>
      <c r="E166" s="30"/>
      <c r="F166" s="30"/>
      <c r="G166" s="46">
        <f t="shared" si="19"/>
        <v>0</v>
      </c>
      <c r="H166" s="118">
        <f t="shared" si="20"/>
        <v>0</v>
      </c>
      <c r="I166" s="29"/>
      <c r="K166" s="78"/>
    </row>
    <row r="167" spans="1:11" x14ac:dyDescent="0.25">
      <c r="A167" s="180" t="s">
        <v>99</v>
      </c>
      <c r="B167" s="183" t="s">
        <v>61</v>
      </c>
      <c r="C167" s="25" t="s">
        <v>62</v>
      </c>
      <c r="D167" s="26"/>
      <c r="E167" s="27"/>
      <c r="F167" s="27"/>
      <c r="G167" s="45">
        <f>SUM(G168:G173)</f>
        <v>0</v>
      </c>
      <c r="H167" s="116">
        <f>SUM(H168:H173)</f>
        <v>0</v>
      </c>
      <c r="I167" s="29"/>
      <c r="K167" s="78"/>
    </row>
    <row r="168" spans="1:11" x14ac:dyDescent="0.25">
      <c r="A168" s="181"/>
      <c r="B168" s="184"/>
      <c r="C168" s="28" t="s">
        <v>63</v>
      </c>
      <c r="D168" s="29" t="s">
        <v>151</v>
      </c>
      <c r="E168" s="30"/>
      <c r="F168" s="30"/>
      <c r="G168" s="46">
        <f t="shared" ref="G168:G173" si="21">ROUND(E168*F168,2)</f>
        <v>0</v>
      </c>
      <c r="H168" s="118">
        <f t="shared" ref="H168:H173" si="22">ROUND(G168*$D$7,2)</f>
        <v>0</v>
      </c>
      <c r="I168" s="29"/>
      <c r="K168" s="78"/>
    </row>
    <row r="169" spans="1:11" x14ac:dyDescent="0.25">
      <c r="A169" s="181"/>
      <c r="B169" s="184"/>
      <c r="C169" s="28" t="s">
        <v>64</v>
      </c>
      <c r="D169" s="29" t="s">
        <v>151</v>
      </c>
      <c r="E169" s="30"/>
      <c r="F169" s="30"/>
      <c r="G169" s="46">
        <f t="shared" si="21"/>
        <v>0</v>
      </c>
      <c r="H169" s="118">
        <f t="shared" si="22"/>
        <v>0</v>
      </c>
      <c r="I169" s="29"/>
      <c r="K169" s="78"/>
    </row>
    <row r="170" spans="1:11" x14ac:dyDescent="0.25">
      <c r="A170" s="181"/>
      <c r="B170" s="184"/>
      <c r="C170" s="28" t="s">
        <v>65</v>
      </c>
      <c r="D170" s="29" t="s">
        <v>151</v>
      </c>
      <c r="E170" s="30"/>
      <c r="F170" s="30"/>
      <c r="G170" s="46">
        <f t="shared" si="21"/>
        <v>0</v>
      </c>
      <c r="H170" s="118">
        <f t="shared" si="22"/>
        <v>0</v>
      </c>
      <c r="I170" s="29"/>
      <c r="K170" s="78"/>
    </row>
    <row r="171" spans="1:11" x14ac:dyDescent="0.25">
      <c r="A171" s="181"/>
      <c r="B171" s="184"/>
      <c r="C171" s="28" t="s">
        <v>66</v>
      </c>
      <c r="D171" s="29" t="s">
        <v>151</v>
      </c>
      <c r="E171" s="30"/>
      <c r="F171" s="30"/>
      <c r="G171" s="46">
        <f t="shared" si="21"/>
        <v>0</v>
      </c>
      <c r="H171" s="118">
        <f t="shared" si="22"/>
        <v>0</v>
      </c>
      <c r="I171" s="29"/>
      <c r="K171" s="78"/>
    </row>
    <row r="172" spans="1:11" x14ac:dyDescent="0.25">
      <c r="A172" s="181"/>
      <c r="B172" s="184"/>
      <c r="C172" s="31" t="s">
        <v>67</v>
      </c>
      <c r="D172" s="29" t="s">
        <v>151</v>
      </c>
      <c r="E172" s="30"/>
      <c r="F172" s="30"/>
      <c r="G172" s="46">
        <f t="shared" si="21"/>
        <v>0</v>
      </c>
      <c r="H172" s="118">
        <f t="shared" si="22"/>
        <v>0</v>
      </c>
      <c r="I172" s="29"/>
      <c r="K172" s="78"/>
    </row>
    <row r="173" spans="1:11" x14ac:dyDescent="0.25">
      <c r="A173" s="182"/>
      <c r="B173" s="185"/>
      <c r="C173" s="31" t="s">
        <v>67</v>
      </c>
      <c r="D173" s="29" t="s">
        <v>151</v>
      </c>
      <c r="E173" s="30"/>
      <c r="F173" s="30"/>
      <c r="G173" s="46">
        <f t="shared" si="21"/>
        <v>0</v>
      </c>
      <c r="H173" s="118">
        <f t="shared" si="22"/>
        <v>0</v>
      </c>
      <c r="I173" s="29"/>
      <c r="K173" s="78"/>
    </row>
    <row r="174" spans="1:11" x14ac:dyDescent="0.25">
      <c r="A174" s="180" t="s">
        <v>100</v>
      </c>
      <c r="B174" s="183" t="s">
        <v>61</v>
      </c>
      <c r="C174" s="25" t="s">
        <v>62</v>
      </c>
      <c r="D174" s="26"/>
      <c r="E174" s="27"/>
      <c r="F174" s="27"/>
      <c r="G174" s="45">
        <f>SUM(G175:G180)</f>
        <v>0</v>
      </c>
      <c r="H174" s="116">
        <f>SUM(H175:H180)</f>
        <v>0</v>
      </c>
      <c r="I174" s="29"/>
      <c r="K174" s="78"/>
    </row>
    <row r="175" spans="1:11" x14ac:dyDescent="0.25">
      <c r="A175" s="181"/>
      <c r="B175" s="184"/>
      <c r="C175" s="28" t="s">
        <v>63</v>
      </c>
      <c r="D175" s="29" t="s">
        <v>151</v>
      </c>
      <c r="E175" s="30"/>
      <c r="F175" s="30"/>
      <c r="G175" s="46">
        <f t="shared" ref="G175:G180" si="23">ROUND(E175*F175,2)</f>
        <v>0</v>
      </c>
      <c r="H175" s="118">
        <f t="shared" ref="H175:H180" si="24">ROUND(G175*$D$7,2)</f>
        <v>0</v>
      </c>
      <c r="I175" s="29"/>
      <c r="K175" s="78"/>
    </row>
    <row r="176" spans="1:11" x14ac:dyDescent="0.25">
      <c r="A176" s="181"/>
      <c r="B176" s="184"/>
      <c r="C176" s="28" t="s">
        <v>64</v>
      </c>
      <c r="D176" s="29" t="s">
        <v>151</v>
      </c>
      <c r="E176" s="30"/>
      <c r="F176" s="30"/>
      <c r="G176" s="46">
        <f t="shared" si="23"/>
        <v>0</v>
      </c>
      <c r="H176" s="118">
        <f t="shared" si="24"/>
        <v>0</v>
      </c>
      <c r="I176" s="29"/>
      <c r="K176" s="78"/>
    </row>
    <row r="177" spans="1:12" x14ac:dyDescent="0.25">
      <c r="A177" s="181"/>
      <c r="B177" s="184"/>
      <c r="C177" s="28" t="s">
        <v>65</v>
      </c>
      <c r="D177" s="29" t="s">
        <v>151</v>
      </c>
      <c r="E177" s="30"/>
      <c r="F177" s="30"/>
      <c r="G177" s="46">
        <f t="shared" si="23"/>
        <v>0</v>
      </c>
      <c r="H177" s="118">
        <f t="shared" si="24"/>
        <v>0</v>
      </c>
      <c r="I177" s="29"/>
      <c r="K177" s="78"/>
    </row>
    <row r="178" spans="1:12" x14ac:dyDescent="0.25">
      <c r="A178" s="181"/>
      <c r="B178" s="184"/>
      <c r="C178" s="28" t="s">
        <v>66</v>
      </c>
      <c r="D178" s="29" t="s">
        <v>151</v>
      </c>
      <c r="E178" s="30"/>
      <c r="F178" s="30"/>
      <c r="G178" s="46">
        <f t="shared" si="23"/>
        <v>0</v>
      </c>
      <c r="H178" s="118">
        <f t="shared" si="24"/>
        <v>0</v>
      </c>
      <c r="I178" s="29"/>
      <c r="K178" s="78"/>
    </row>
    <row r="179" spans="1:12" x14ac:dyDescent="0.25">
      <c r="A179" s="181"/>
      <c r="B179" s="184"/>
      <c r="C179" s="31" t="s">
        <v>67</v>
      </c>
      <c r="D179" s="29" t="s">
        <v>151</v>
      </c>
      <c r="E179" s="30"/>
      <c r="F179" s="30"/>
      <c r="G179" s="46">
        <f t="shared" si="23"/>
        <v>0</v>
      </c>
      <c r="H179" s="118">
        <f t="shared" si="24"/>
        <v>0</v>
      </c>
      <c r="I179" s="29"/>
      <c r="K179" s="78"/>
    </row>
    <row r="180" spans="1:12" x14ac:dyDescent="0.25">
      <c r="A180" s="182"/>
      <c r="B180" s="185"/>
      <c r="C180" s="31" t="s">
        <v>67</v>
      </c>
      <c r="D180" s="29" t="s">
        <v>151</v>
      </c>
      <c r="E180" s="30"/>
      <c r="F180" s="30"/>
      <c r="G180" s="46">
        <f t="shared" si="23"/>
        <v>0</v>
      </c>
      <c r="H180" s="118">
        <f t="shared" si="24"/>
        <v>0</v>
      </c>
      <c r="I180" s="29"/>
      <c r="K180" s="78"/>
    </row>
    <row r="181" spans="1:12" x14ac:dyDescent="0.25">
      <c r="A181" s="180" t="s">
        <v>101</v>
      </c>
      <c r="B181" s="183" t="s">
        <v>61</v>
      </c>
      <c r="C181" s="25" t="s">
        <v>62</v>
      </c>
      <c r="D181" s="26"/>
      <c r="E181" s="27"/>
      <c r="F181" s="27"/>
      <c r="G181" s="45">
        <f>SUM(G182:G187)</f>
        <v>0</v>
      </c>
      <c r="H181" s="116">
        <f>SUM(H182:H187)</f>
        <v>0</v>
      </c>
      <c r="I181" s="29"/>
      <c r="K181" s="78"/>
    </row>
    <row r="182" spans="1:12" x14ac:dyDescent="0.25">
      <c r="A182" s="181"/>
      <c r="B182" s="184"/>
      <c r="C182" s="28" t="s">
        <v>63</v>
      </c>
      <c r="D182" s="29" t="s">
        <v>151</v>
      </c>
      <c r="E182" s="30"/>
      <c r="F182" s="30"/>
      <c r="G182" s="46">
        <f t="shared" ref="G182:G187" si="25">ROUND(E182*F182,2)</f>
        <v>0</v>
      </c>
      <c r="H182" s="118">
        <f t="shared" ref="H182:H187" si="26">ROUND(G182*$D$7,2)</f>
        <v>0</v>
      </c>
      <c r="I182" s="29"/>
      <c r="K182" s="78"/>
    </row>
    <row r="183" spans="1:12" x14ac:dyDescent="0.25">
      <c r="A183" s="181"/>
      <c r="B183" s="184"/>
      <c r="C183" s="28" t="s">
        <v>64</v>
      </c>
      <c r="D183" s="29" t="s">
        <v>151</v>
      </c>
      <c r="E183" s="30"/>
      <c r="F183" s="30"/>
      <c r="G183" s="46">
        <f t="shared" si="25"/>
        <v>0</v>
      </c>
      <c r="H183" s="118">
        <f t="shared" si="26"/>
        <v>0</v>
      </c>
      <c r="I183" s="29"/>
      <c r="K183" s="78"/>
    </row>
    <row r="184" spans="1:12" x14ac:dyDescent="0.25">
      <c r="A184" s="181"/>
      <c r="B184" s="184"/>
      <c r="C184" s="28" t="s">
        <v>65</v>
      </c>
      <c r="D184" s="29" t="s">
        <v>151</v>
      </c>
      <c r="E184" s="30"/>
      <c r="F184" s="30"/>
      <c r="G184" s="46">
        <f t="shared" si="25"/>
        <v>0</v>
      </c>
      <c r="H184" s="118">
        <f t="shared" si="26"/>
        <v>0</v>
      </c>
      <c r="I184" s="29"/>
      <c r="K184" s="78"/>
    </row>
    <row r="185" spans="1:12" x14ac:dyDescent="0.25">
      <c r="A185" s="181"/>
      <c r="B185" s="184"/>
      <c r="C185" s="28" t="s">
        <v>66</v>
      </c>
      <c r="D185" s="29" t="s">
        <v>151</v>
      </c>
      <c r="E185" s="30"/>
      <c r="F185" s="30"/>
      <c r="G185" s="46">
        <f t="shared" si="25"/>
        <v>0</v>
      </c>
      <c r="H185" s="118">
        <f t="shared" si="26"/>
        <v>0</v>
      </c>
      <c r="I185" s="29"/>
      <c r="K185" s="78"/>
    </row>
    <row r="186" spans="1:12" x14ac:dyDescent="0.25">
      <c r="A186" s="181"/>
      <c r="B186" s="184"/>
      <c r="C186" s="31" t="s">
        <v>67</v>
      </c>
      <c r="D186" s="29" t="s">
        <v>151</v>
      </c>
      <c r="E186" s="30"/>
      <c r="F186" s="30"/>
      <c r="G186" s="46">
        <f t="shared" si="25"/>
        <v>0</v>
      </c>
      <c r="H186" s="118">
        <f t="shared" si="26"/>
        <v>0</v>
      </c>
      <c r="I186" s="29"/>
      <c r="K186" s="78"/>
    </row>
    <row r="187" spans="1:12" x14ac:dyDescent="0.25">
      <c r="A187" s="182"/>
      <c r="B187" s="185"/>
      <c r="C187" s="31" t="s">
        <v>67</v>
      </c>
      <c r="D187" s="29" t="s">
        <v>151</v>
      </c>
      <c r="E187" s="30"/>
      <c r="F187" s="30"/>
      <c r="G187" s="46">
        <f t="shared" si="25"/>
        <v>0</v>
      </c>
      <c r="H187" s="118">
        <f t="shared" si="26"/>
        <v>0</v>
      </c>
      <c r="I187" s="29"/>
      <c r="K187" s="78"/>
    </row>
    <row r="188" spans="1:12" ht="409.5" x14ac:dyDescent="0.25">
      <c r="A188" s="22" t="s">
        <v>51</v>
      </c>
      <c r="B188" s="178" t="s">
        <v>85</v>
      </c>
      <c r="C188" s="178"/>
      <c r="D188" s="178"/>
      <c r="E188" s="178"/>
      <c r="F188" s="179"/>
      <c r="G188" s="8">
        <f>SUM(G189:G193)</f>
        <v>0</v>
      </c>
      <c r="H188" s="8">
        <f>SUM(H189:H193)</f>
        <v>0</v>
      </c>
      <c r="I188" s="130"/>
      <c r="J188" s="82"/>
      <c r="K188" s="87" t="s">
        <v>68</v>
      </c>
      <c r="L188" s="87" t="s">
        <v>177</v>
      </c>
    </row>
    <row r="189" spans="1:12" ht="19.5" customHeight="1" x14ac:dyDescent="0.25">
      <c r="A189" s="18" t="s">
        <v>53</v>
      </c>
      <c r="B189" s="163" t="s">
        <v>69</v>
      </c>
      <c r="C189" s="163"/>
      <c r="D189" s="32" t="s">
        <v>70</v>
      </c>
      <c r="E189" s="88"/>
      <c r="F189" s="90"/>
      <c r="G189" s="89">
        <f>E189*K189*L189/100</f>
        <v>0</v>
      </c>
      <c r="H189" s="40">
        <f>ROUND(G189*$D$7,2)</f>
        <v>0</v>
      </c>
      <c r="I189" s="19"/>
      <c r="J189" s="82"/>
      <c r="K189" s="47"/>
      <c r="L189" s="47"/>
    </row>
    <row r="190" spans="1:12" ht="19.5" customHeight="1" x14ac:dyDescent="0.25">
      <c r="A190" s="18" t="s">
        <v>56</v>
      </c>
      <c r="B190" s="163" t="s">
        <v>69</v>
      </c>
      <c r="C190" s="163"/>
      <c r="D190" s="32" t="s">
        <v>70</v>
      </c>
      <c r="E190" s="88"/>
      <c r="F190" s="91"/>
      <c r="G190" s="89">
        <f>E190*K190*L190/100</f>
        <v>0</v>
      </c>
      <c r="H190" s="40">
        <f t="shared" ref="H190:H193" si="27">ROUND(G190*$D$7,2)</f>
        <v>0</v>
      </c>
      <c r="I190" s="19"/>
      <c r="J190" s="82"/>
      <c r="K190" s="47"/>
      <c r="L190" s="47"/>
    </row>
    <row r="191" spans="1:12" ht="19.5" customHeight="1" x14ac:dyDescent="0.25">
      <c r="A191" s="18" t="s">
        <v>57</v>
      </c>
      <c r="B191" s="163" t="s">
        <v>69</v>
      </c>
      <c r="C191" s="163"/>
      <c r="D191" s="32" t="s">
        <v>70</v>
      </c>
      <c r="E191" s="88"/>
      <c r="F191" s="91"/>
      <c r="G191" s="89">
        <f>E191*K191*L191/100</f>
        <v>0</v>
      </c>
      <c r="H191" s="40">
        <f t="shared" si="27"/>
        <v>0</v>
      </c>
      <c r="I191" s="19"/>
      <c r="J191" s="82"/>
      <c r="K191" s="47"/>
      <c r="L191" s="47"/>
    </row>
    <row r="192" spans="1:12" ht="19.5" customHeight="1" x14ac:dyDescent="0.25">
      <c r="A192" s="18" t="s">
        <v>58</v>
      </c>
      <c r="B192" s="163" t="s">
        <v>69</v>
      </c>
      <c r="C192" s="163"/>
      <c r="D192" s="32" t="s">
        <v>70</v>
      </c>
      <c r="E192" s="88"/>
      <c r="F192" s="91"/>
      <c r="G192" s="89">
        <f>E192*K192*L192/100</f>
        <v>0</v>
      </c>
      <c r="H192" s="40">
        <f t="shared" si="27"/>
        <v>0</v>
      </c>
      <c r="I192" s="19"/>
      <c r="J192" s="82"/>
      <c r="K192" s="47"/>
      <c r="L192" s="47"/>
    </row>
    <row r="193" spans="1:12" ht="19.5" customHeight="1" x14ac:dyDescent="0.25">
      <c r="A193" s="18" t="s">
        <v>59</v>
      </c>
      <c r="B193" s="163" t="s">
        <v>69</v>
      </c>
      <c r="C193" s="163"/>
      <c r="D193" s="32" t="s">
        <v>70</v>
      </c>
      <c r="E193" s="88"/>
      <c r="F193" s="92"/>
      <c r="G193" s="89">
        <f>E193*K193*L193/100</f>
        <v>0</v>
      </c>
      <c r="H193" s="40">
        <f t="shared" si="27"/>
        <v>0</v>
      </c>
      <c r="I193" s="19"/>
      <c r="J193" s="82"/>
      <c r="K193" s="47"/>
      <c r="L193" s="47"/>
    </row>
    <row r="194" spans="1:12" x14ac:dyDescent="0.25">
      <c r="A194" s="189" t="s">
        <v>71</v>
      </c>
      <c r="B194" s="189"/>
      <c r="C194" s="189"/>
      <c r="D194" s="189"/>
      <c r="E194" s="189"/>
      <c r="F194" s="190"/>
      <c r="G194" s="41">
        <f>G10+G38</f>
        <v>0</v>
      </c>
      <c r="H194" s="41">
        <f>H10+H38</f>
        <v>0</v>
      </c>
      <c r="I194" s="129"/>
      <c r="J194" s="82"/>
      <c r="K194" s="78"/>
    </row>
  </sheetData>
  <sheetProtection algorithmName="SHA-512" hashValue="1AB3Zn2VZaUZO79qiE4HKuVRcpbN9WFKuyyRJV9/5mkDR62/hbc9+yOc9pG+n5mcBd9zzm/L44Hv55Lovk7oNA==" saltValue="heZn0mVJc1q85yKQMB9THA==" spinCount="100000" sheet="1" objects="1" scenarios="1"/>
  <mergeCells count="131">
    <mergeCell ref="A194:F194"/>
    <mergeCell ref="B188:F188"/>
    <mergeCell ref="B189:C189"/>
    <mergeCell ref="B190:C190"/>
    <mergeCell ref="B191:C191"/>
    <mergeCell ref="B192:C192"/>
    <mergeCell ref="B193:C193"/>
    <mergeCell ref="A167:A173"/>
    <mergeCell ref="B167:B173"/>
    <mergeCell ref="A174:A180"/>
    <mergeCell ref="B174:B180"/>
    <mergeCell ref="A181:A187"/>
    <mergeCell ref="B181:B187"/>
    <mergeCell ref="A146:A152"/>
    <mergeCell ref="B146:B152"/>
    <mergeCell ref="A153:A159"/>
    <mergeCell ref="B153:B159"/>
    <mergeCell ref="A160:A166"/>
    <mergeCell ref="B160:B166"/>
    <mergeCell ref="A125:A131"/>
    <mergeCell ref="B125:B131"/>
    <mergeCell ref="A132:A138"/>
    <mergeCell ref="B132:B138"/>
    <mergeCell ref="A139:A145"/>
    <mergeCell ref="B139:B145"/>
    <mergeCell ref="F87:F91"/>
    <mergeCell ref="A112:A116"/>
    <mergeCell ref="B112:B116"/>
    <mergeCell ref="D112:D116"/>
    <mergeCell ref="F112:F116"/>
    <mergeCell ref="B117:F117"/>
    <mergeCell ref="A118:A124"/>
    <mergeCell ref="B118:B124"/>
    <mergeCell ref="A102:A106"/>
    <mergeCell ref="B102:B106"/>
    <mergeCell ref="D102:D106"/>
    <mergeCell ref="F102:F106"/>
    <mergeCell ref="A107:A111"/>
    <mergeCell ref="B107:B111"/>
    <mergeCell ref="D107:D111"/>
    <mergeCell ref="F107:F111"/>
    <mergeCell ref="I67:I116"/>
    <mergeCell ref="A72:A76"/>
    <mergeCell ref="B72:B76"/>
    <mergeCell ref="D72:D76"/>
    <mergeCell ref="F72:F76"/>
    <mergeCell ref="A77:A81"/>
    <mergeCell ref="B77:B81"/>
    <mergeCell ref="D77:D81"/>
    <mergeCell ref="F77:F81"/>
    <mergeCell ref="A82:A86"/>
    <mergeCell ref="A92:A96"/>
    <mergeCell ref="B92:B96"/>
    <mergeCell ref="D92:D96"/>
    <mergeCell ref="F92:F96"/>
    <mergeCell ref="A97:A101"/>
    <mergeCell ref="B97:B101"/>
    <mergeCell ref="D97:D101"/>
    <mergeCell ref="F97:F101"/>
    <mergeCell ref="B82:B86"/>
    <mergeCell ref="D82:D86"/>
    <mergeCell ref="F82:F86"/>
    <mergeCell ref="A87:A91"/>
    <mergeCell ref="B87:B91"/>
    <mergeCell ref="D87:D91"/>
    <mergeCell ref="B65:C65"/>
    <mergeCell ref="B66:F66"/>
    <mergeCell ref="A67:A71"/>
    <mergeCell ref="B67:B71"/>
    <mergeCell ref="D67:D71"/>
    <mergeCell ref="F67:F71"/>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F50"/>
    <mergeCell ref="B51:C51"/>
    <mergeCell ref="B52:C52"/>
    <mergeCell ref="B41:C41"/>
    <mergeCell ref="B42:C42"/>
    <mergeCell ref="B43:C43"/>
    <mergeCell ref="B44:C44"/>
    <mergeCell ref="B45:C45"/>
    <mergeCell ref="B46:C46"/>
    <mergeCell ref="B35:C35"/>
    <mergeCell ref="B36:C36"/>
    <mergeCell ref="B37:C37"/>
    <mergeCell ref="B38:F38"/>
    <mergeCell ref="B39:F39"/>
    <mergeCell ref="B40:C40"/>
    <mergeCell ref="B29:C29"/>
    <mergeCell ref="B30:C30"/>
    <mergeCell ref="B31:C31"/>
    <mergeCell ref="B32:D32"/>
    <mergeCell ref="B33:C33"/>
    <mergeCell ref="B34:C34"/>
    <mergeCell ref="B23:C23"/>
    <mergeCell ref="B24:C24"/>
    <mergeCell ref="B25:C25"/>
    <mergeCell ref="B26:C26"/>
    <mergeCell ref="B27:C27"/>
    <mergeCell ref="B28:C28"/>
    <mergeCell ref="B20:C20"/>
    <mergeCell ref="B21:C21"/>
    <mergeCell ref="B22:C22"/>
    <mergeCell ref="B11:D11"/>
    <mergeCell ref="B12:C12"/>
    <mergeCell ref="B13:C13"/>
    <mergeCell ref="B14:C14"/>
    <mergeCell ref="B15:C15"/>
    <mergeCell ref="B16:C16"/>
    <mergeCell ref="D1:I1"/>
    <mergeCell ref="A3:C3"/>
    <mergeCell ref="D3:I3"/>
    <mergeCell ref="A5:C5"/>
    <mergeCell ref="B9:C9"/>
    <mergeCell ref="B10:F10"/>
    <mergeCell ref="B17:C17"/>
    <mergeCell ref="B18:C18"/>
    <mergeCell ref="B19:C19"/>
  </mergeCells>
  <dataValidations count="13">
    <dataValidation allowBlank="1" showInputMessage="1" showErrorMessage="1" prompt="pagrįskite, kaip apskaičuotas pro rata procentas" sqref="I189"/>
    <dataValidation allowBlank="1" showInputMessage="1" showErrorMessage="1" prompt="pro ratą procentą apsiskaičiuokite ir įrašykite reikšmę" sqref="E189"/>
    <dataValidation allowBlank="1" showInputMessage="1" showErrorMessage="1" prompt="įrašykite, kiek vienetų rodiklio siekiama" sqref="H4"/>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19:D124 D182:D187 D175:D180 D168:D173 D161:D166 D154:D159 D147:D152 D140:D145 D133:D138 D126:D131">
      <formula1>$M$117:$M$118</formula1>
    </dataValidation>
    <dataValidation type="list" allowBlank="1" showInputMessage="1" showErrorMessage="1" sqref="D6">
      <formula1>$N$2:$N$37</formula1>
    </dataValidation>
    <dataValidation type="list" allowBlank="1" showInputMessage="1" showErrorMessage="1" sqref="M11 D51:D65 D40:D49 D33:D37 D27:D31 D12:D25">
      <formula1>$M$11:$M$12</formula1>
    </dataValidation>
    <dataValidation type="list" allowBlank="1" showInputMessage="1" showErrorMessage="1" sqref="D4">
      <formula1>$M$2:$M$6</formula1>
    </dataValidation>
    <dataValidation type="list" allowBlank="1" showInputMessage="1" showErrorMessage="1" sqref="M67">
      <formula1>$P$67:$P$69</formula1>
    </dataValidation>
    <dataValidation type="list" allowBlank="1" showInputMessage="1" showErrorMessage="1" prompt="pasirinkite finansavimo intensyvumą, vadovaujantis Aprašo 41 p." sqref="D7">
      <formula1>" ,100%,0%,25%,35%,40%,45%,50%,60%,65%,70%,75%,80%"</formula1>
    </dataValidation>
    <dataValidation allowBlank="1" showErrorMessage="1" sqref="G67:G116"/>
    <dataValidation allowBlank="1" showInputMessage="1" showErrorMessage="1" prompt="Fizinio rodiklio numeris turi sutapti su paraiškoje nurodytu numeriu." sqref="D2"/>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ErrorMessage="1" prompt="Įveskite vienos pareigybės darbuotojų fizinio rodiklio pasiekimui skiriamą darbo laiką valandomis.">
          <x14:formula1>
            <xm:f>pagalbDU!$F$5:$F$5</xm:f>
          </x14:formula1>
          <xm:sqref>K67</xm:sqref>
        </x14:dataValidation>
        <x14:dataValidation type="list" allowBlank="1" showInputMessage="1" showErrorMessage="1">
          <x14:formula1>
            <xm:f>pagalbDU!$E$6:$E$10</xm:f>
          </x14:formula1>
          <xm:sqref>B67</xm:sqref>
        </x14:dataValidation>
        <x14:dataValidation type="list" allowBlank="1" showInputMessage="1" showErrorMessage="1">
          <x14:formula1>
            <xm:f>pagalbDU!$E$6:$E$10</xm:f>
          </x14:formula1>
          <xm:sqref>B72</xm:sqref>
        </x14:dataValidation>
        <x14:dataValidation type="list" allowBlank="1" showInputMessage="1" showErrorMessage="1">
          <x14:formula1>
            <xm:f>pagalbDU!$E$6:$E$10</xm:f>
          </x14:formula1>
          <xm:sqref>B77</xm:sqref>
        </x14:dataValidation>
        <x14:dataValidation type="list" allowBlank="1" showInputMessage="1" showErrorMessage="1">
          <x14:formula1>
            <xm:f>pagalbDU!$E$6:$E$10</xm:f>
          </x14:formula1>
          <xm:sqref>B82</xm:sqref>
        </x14:dataValidation>
        <x14:dataValidation type="list" allowBlank="1" showInputMessage="1" showErrorMessage="1">
          <x14:formula1>
            <xm:f>pagalbDU!$E$6:$E$10</xm:f>
          </x14:formula1>
          <xm:sqref>B87</xm:sqref>
        </x14:dataValidation>
        <x14:dataValidation type="list" allowBlank="1" showInputMessage="1" showErrorMessage="1">
          <x14:formula1>
            <xm:f>pagalbDU!$E$6:$E$10</xm:f>
          </x14:formula1>
          <xm:sqref>B92</xm:sqref>
        </x14:dataValidation>
        <x14:dataValidation type="list" allowBlank="1" showInputMessage="1" showErrorMessage="1">
          <x14:formula1>
            <xm:f>pagalbDU!$E$6:$E$10</xm:f>
          </x14:formula1>
          <xm:sqref>B97</xm:sqref>
        </x14:dataValidation>
        <x14:dataValidation type="list" allowBlank="1" showInputMessage="1" showErrorMessage="1">
          <x14:formula1>
            <xm:f>pagalbDU!$E$6:$E$10</xm:f>
          </x14:formula1>
          <xm:sqref>B102</xm:sqref>
        </x14:dataValidation>
        <x14:dataValidation type="list" allowBlank="1" showInputMessage="1" showErrorMessage="1">
          <x14:formula1>
            <xm:f>pagalbDU!$E$6:$E$10</xm:f>
          </x14:formula1>
          <xm:sqref>B107</xm:sqref>
        </x14:dataValidation>
        <x14:dataValidation type="list" allowBlank="1" showInputMessage="1" showErrorMessage="1">
          <x14:formula1>
            <xm:f>pagalbDU!$E$6:$E$10</xm:f>
          </x14:formula1>
          <xm:sqref>B112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pildymo instrukcija</vt:lpstr>
      <vt:lpstr>Suvestine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pagalbDU</vt:lpstr>
      <vt:lpstr>pagalPROC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Gitana Cieminienė</dc:creator>
  <cp:lastModifiedBy>Gitana Cieminienė</cp:lastModifiedBy>
  <dcterms:created xsi:type="dcterms:W3CDTF">2019-05-22T15:20:32Z</dcterms:created>
  <dcterms:modified xsi:type="dcterms:W3CDTF">2019-10-02T13:46:41Z</dcterms:modified>
</cp:coreProperties>
</file>