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vida-te\Documents\Vida-te\VSF\2018\2018-03-20 mokymai\"/>
    </mc:Choice>
  </mc:AlternateContent>
  <bookViews>
    <workbookView xWindow="0" yWindow="0" windowWidth="23040" windowHeight="9060"/>
  </bookViews>
  <sheets>
    <sheet name="Titulinis lapas" sheetId="1" r:id="rId1"/>
    <sheet name="1 priedas (suvestinė lentelė)" sheetId="2" r:id="rId2"/>
  </sheets>
  <definedNames>
    <definedName name="_xlnm.Print_Area" localSheetId="1">'1 priedas (suvestinė lentelė)'!$A$1:$Q$43</definedName>
    <definedName name="_xlnm.Print_Area" localSheetId="0">'Titulinis lapas'!$A$1:$AG$51</definedName>
  </definedNames>
  <calcPr calcId="162913"/>
</workbook>
</file>

<file path=xl/calcChain.xml><?xml version="1.0" encoding="utf-8"?>
<calcChain xmlns="http://schemas.openxmlformats.org/spreadsheetml/2006/main">
  <c r="N19" i="1" l="1"/>
  <c r="G31" i="2" l="1"/>
  <c r="B24" i="1" l="1"/>
  <c r="B1" i="1" l="1"/>
  <c r="F7" i="2" l="1"/>
  <c r="G32" i="2" s="1"/>
  <c r="G33" i="2" s="1"/>
  <c r="J10" i="2"/>
  <c r="J11" i="2"/>
  <c r="J12" i="2"/>
  <c r="J13" i="2"/>
  <c r="J14" i="2"/>
  <c r="J15" i="2"/>
  <c r="J16" i="2"/>
  <c r="J17" i="2"/>
  <c r="J18" i="2"/>
  <c r="J19" i="2"/>
  <c r="J20" i="2"/>
  <c r="J21" i="2"/>
  <c r="J22" i="2"/>
  <c r="J23" i="2"/>
  <c r="J24" i="2"/>
  <c r="J25" i="2"/>
  <c r="J26" i="2"/>
  <c r="J9" i="2"/>
  <c r="J7" i="2" l="1"/>
  <c r="I7" i="2"/>
  <c r="H7" i="2"/>
  <c r="G7" i="2"/>
  <c r="B25" i="1" l="1"/>
  <c r="J2" i="2" l="1"/>
  <c r="G30" i="2" l="1"/>
  <c r="P33" i="2"/>
  <c r="N23" i="1" s="1"/>
  <c r="N9" i="2"/>
  <c r="O9" i="2"/>
  <c r="M15" i="2" l="1"/>
  <c r="M14" i="2"/>
  <c r="M34" i="2" s="1"/>
  <c r="P10" i="2" l="1"/>
  <c r="P14" i="2"/>
  <c r="P18" i="2"/>
  <c r="P22" i="2"/>
  <c r="P26" i="2"/>
  <c r="P11" i="2"/>
  <c r="P15" i="2"/>
  <c r="P19" i="2"/>
  <c r="P23" i="2"/>
  <c r="P9" i="2"/>
  <c r="P12" i="2"/>
  <c r="P16" i="2"/>
  <c r="P20" i="2"/>
  <c r="P24" i="2"/>
  <c r="P13" i="2"/>
  <c r="P17" i="2"/>
  <c r="P21" i="2"/>
  <c r="P25" i="2"/>
  <c r="Q10" i="2"/>
  <c r="Q14" i="2"/>
  <c r="Q18" i="2"/>
  <c r="Q22" i="2"/>
  <c r="Q26" i="2"/>
  <c r="Q11" i="2"/>
  <c r="Q15" i="2"/>
  <c r="Q19" i="2"/>
  <c r="Q23" i="2"/>
  <c r="Q9" i="2"/>
  <c r="Q12" i="2"/>
  <c r="Q16" i="2"/>
  <c r="Q20" i="2"/>
  <c r="Q24" i="2"/>
  <c r="Q13" i="2"/>
  <c r="Q17" i="2"/>
  <c r="Q21" i="2"/>
  <c r="Q25" i="2"/>
  <c r="M35" i="2"/>
  <c r="O34" i="2" l="1"/>
  <c r="O35" i="2"/>
  <c r="O33" i="2" l="1"/>
  <c r="B10" i="2"/>
  <c r="B11" i="2" s="1"/>
  <c r="F35" i="2" l="1"/>
  <c r="N20" i="2"/>
  <c r="N21" i="2"/>
  <c r="N22" i="2"/>
  <c r="N23" i="2"/>
  <c r="N24" i="2"/>
  <c r="N25" i="2"/>
  <c r="N26" i="2"/>
  <c r="N14" i="2"/>
  <c r="O10" i="2"/>
  <c r="N10" i="2"/>
  <c r="O15" i="2"/>
  <c r="N12" i="2"/>
  <c r="O26" i="2" l="1"/>
  <c r="O25" i="2"/>
  <c r="O24" i="2"/>
  <c r="O23" i="2"/>
  <c r="O22" i="2"/>
  <c r="O21" i="2"/>
  <c r="O20" i="2"/>
  <c r="O19" i="2"/>
  <c r="O18" i="2"/>
  <c r="O17" i="2"/>
  <c r="O16" i="2"/>
  <c r="O14" i="2"/>
  <c r="O13" i="2"/>
  <c r="O12" i="2"/>
  <c r="O11" i="2"/>
  <c r="N19" i="2"/>
  <c r="N18" i="2"/>
  <c r="N17" i="2"/>
  <c r="N16" i="2"/>
  <c r="N15" i="2"/>
  <c r="N13" i="2"/>
  <c r="N11" i="2"/>
  <c r="Q33" i="2"/>
  <c r="B1" i="2"/>
  <c r="K4" i="2"/>
  <c r="B12" i="2"/>
  <c r="B13" i="2"/>
  <c r="B14" i="2"/>
  <c r="B15" i="2"/>
  <c r="B16" i="2"/>
  <c r="B17" i="2" s="1"/>
  <c r="B18" i="2" s="1"/>
  <c r="B19" i="2" s="1"/>
  <c r="B20" i="2" s="1"/>
  <c r="B21" i="2" s="1"/>
  <c r="B22" i="2" s="1"/>
  <c r="B23" i="2" s="1"/>
  <c r="B24" i="2" s="1"/>
  <c r="B25" i="2" s="1"/>
  <c r="B26" i="2" s="1"/>
  <c r="Q34" i="2" l="1"/>
  <c r="P34" i="2" s="1"/>
  <c r="Q35" i="2"/>
  <c r="T23" i="1"/>
  <c r="Z23" i="1" s="1"/>
  <c r="V19" i="1"/>
  <c r="P35" i="2" l="1"/>
  <c r="N25" i="1" s="1"/>
  <c r="T25" i="1"/>
  <c r="Z25" i="1" l="1"/>
  <c r="T24" i="1"/>
  <c r="N24" i="1" l="1"/>
  <c r="Z24" i="1" s="1"/>
</calcChain>
</file>

<file path=xl/comments1.xml><?xml version="1.0" encoding="utf-8"?>
<comments xmlns="http://schemas.openxmlformats.org/spreadsheetml/2006/main">
  <authors>
    <author>Vida Tėvelienė</author>
  </authors>
  <commentList>
    <comment ref="V17" authorId="0" shapeId="0">
      <text>
        <r>
          <rPr>
            <sz val="9"/>
            <color indexed="81"/>
            <rFont val="Tahoma"/>
            <family val="2"/>
          </rPr>
          <t xml:space="preserve">
Turi būti nurodyta </t>
        </r>
        <r>
          <rPr>
            <b/>
            <sz val="9"/>
            <color indexed="81"/>
            <rFont val="Tahoma"/>
            <family val="2"/>
          </rPr>
          <t>bendra sutarties kaina</t>
        </r>
        <r>
          <rPr>
            <sz val="9"/>
            <color indexed="81"/>
            <rFont val="Tahoma"/>
            <family val="2"/>
          </rPr>
          <t xml:space="preserve"> nepriklausomai nuo to, kokiai sumai yra teikiamas PIA.
Jei pagal sutartį pirktoms prekėms reikia sumokėti PVM mokestį (pvz. perkant licencijas), tuomet t. b. teikiamas atskiras PIA PVM mokesčiui ir šiame laukelyje t. b. nurodyta PVM suma.
</t>
        </r>
        <r>
          <rPr>
            <b/>
            <sz val="9"/>
            <color indexed="81"/>
            <rFont val="Tahoma"/>
            <family val="2"/>
          </rPr>
          <t>Abu PIA t. b. teikiami kartu.</t>
        </r>
        <r>
          <rPr>
            <sz val="9"/>
            <color indexed="81"/>
            <rFont val="Tahoma"/>
            <family val="2"/>
          </rPr>
          <t xml:space="preserve">
</t>
        </r>
      </text>
    </comment>
  </commentList>
</comments>
</file>

<file path=xl/comments2.xml><?xml version="1.0" encoding="utf-8"?>
<comments xmlns="http://schemas.openxmlformats.org/spreadsheetml/2006/main">
  <authors>
    <author>Vida Tėvelienė</author>
  </authors>
  <commentList>
    <comment ref="C13" authorId="0" shapeId="0">
      <text>
        <r>
          <rPr>
            <sz val="9"/>
            <color indexed="81"/>
            <rFont val="Tahoma"/>
            <family val="2"/>
          </rPr>
          <t xml:space="preserve">
</t>
        </r>
        <r>
          <rPr>
            <sz val="10"/>
            <color indexed="81"/>
            <rFont val="Tahoma"/>
            <family val="2"/>
          </rPr>
          <t>Jei pateiktos</t>
        </r>
        <r>
          <rPr>
            <b/>
            <sz val="10"/>
            <color indexed="81"/>
            <rFont val="Tahoma"/>
            <family val="2"/>
          </rPr>
          <t xml:space="preserve"> 3 sąskaitos pagal tą pačią sutartį su tiekėju</t>
        </r>
        <r>
          <rPr>
            <sz val="10"/>
            <color indexed="81"/>
            <rFont val="Tahoma"/>
            <family val="2"/>
          </rPr>
          <t xml:space="preserve">, rekomanduojame teikti </t>
        </r>
        <r>
          <rPr>
            <b/>
            <sz val="10"/>
            <color indexed="81"/>
            <rFont val="Tahoma"/>
            <family val="2"/>
          </rPr>
          <t>vieną PIA, kur 1-ame priede ir nurodytumėte visas sąskaitas.</t>
        </r>
        <r>
          <rPr>
            <sz val="10"/>
            <color indexed="81"/>
            <rFont val="Tahoma"/>
            <family val="2"/>
          </rPr>
          <t xml:space="preserve">
Jei teikiate PIA </t>
        </r>
        <r>
          <rPr>
            <b/>
            <sz val="10"/>
            <color indexed="81"/>
            <rFont val="Tahoma"/>
            <family val="2"/>
          </rPr>
          <t>atskiroms sąskaitoms</t>
        </r>
        <r>
          <rPr>
            <sz val="10"/>
            <color indexed="81"/>
            <rFont val="Tahoma"/>
            <family val="2"/>
          </rPr>
          <t xml:space="preserve">, tuomet 1-ą priedą su kiekvienu sekančiu </t>
        </r>
        <r>
          <rPr>
            <b/>
            <sz val="10"/>
            <color indexed="81"/>
            <rFont val="Tahoma"/>
            <family val="2"/>
          </rPr>
          <t>PIA reikia pildyti  kaupiamuoju būdu.</t>
        </r>
        <r>
          <rPr>
            <sz val="9"/>
            <color indexed="81"/>
            <rFont val="Tahoma"/>
            <family val="2"/>
          </rPr>
          <t xml:space="preserve">
</t>
        </r>
      </text>
    </comment>
    <comment ref="E13" authorId="0" shapeId="0">
      <text>
        <r>
          <rPr>
            <sz val="9"/>
            <color indexed="81"/>
            <rFont val="Tahoma"/>
            <family val="2"/>
          </rPr>
          <t xml:space="preserve">Išlaidų pobūdis yra nurodomas </t>
        </r>
        <r>
          <rPr>
            <b/>
            <sz val="9"/>
            <color indexed="81"/>
            <rFont val="Tahoma"/>
            <family val="2"/>
          </rPr>
          <t>ne pagal sutartį su tiekėju, o pagal projekto sutartį.</t>
        </r>
        <r>
          <rPr>
            <sz val="9"/>
            <color indexed="81"/>
            <rFont val="Tahoma"/>
            <charset val="1"/>
          </rPr>
          <t xml:space="preserve">
</t>
        </r>
      </text>
    </comment>
  </commentList>
</comments>
</file>

<file path=xl/sharedStrings.xml><?xml version="1.0" encoding="utf-8"?>
<sst xmlns="http://schemas.openxmlformats.org/spreadsheetml/2006/main" count="94" uniqueCount="82">
  <si>
    <t>PRAŠYMAS IŠLAIDOMS APMOKĖTI</t>
  </si>
  <si>
    <t>Nr.</t>
  </si>
  <si>
    <t>Data</t>
  </si>
  <si>
    <t>Fondas</t>
  </si>
  <si>
    <t>Avansinis</t>
  </si>
  <si>
    <t>Tarpinis</t>
  </si>
  <si>
    <t>Galutinis</t>
  </si>
  <si>
    <t>Tiekėjo (teikėjo, rangovo) pavadinimas</t>
  </si>
  <si>
    <t>Fondo finansinės paramos lėšomis</t>
  </si>
  <si>
    <t>Bendrojo finansavimo lėšomis</t>
  </si>
  <si>
    <t>Iš viso:</t>
  </si>
  <si>
    <t>vardas, pavardė, pareigos, parašas, kontaktinis telefonas</t>
  </si>
  <si>
    <t>Sąskaitos data</t>
  </si>
  <si>
    <t>Sąskaitos Nr.</t>
  </si>
  <si>
    <t>Iš viso</t>
  </si>
  <si>
    <t>Prašoma apmokėti pagal šį prašymą</t>
  </si>
  <si>
    <t>Eil.
Nr.</t>
  </si>
  <si>
    <t>Sutarties su tiekėju (teikėju, rangovu) numeris</t>
  </si>
  <si>
    <t>Prašome pervesti šiame prašyme nurodytas sumas:</t>
  </si>
  <si>
    <t>Įstaigos vadovas</t>
  </si>
  <si>
    <t>Vyriausiasis buhalteris (finansininkas)</t>
  </si>
  <si>
    <t>vardas, pavardė, parašas</t>
  </si>
  <si>
    <t>Jei ne avansas</t>
  </si>
  <si>
    <t>Ar avansas</t>
  </si>
  <si>
    <t>Bendrojo finansavimo (LR) lėšos, proc.</t>
  </si>
  <si>
    <t>Prašyme sumos išreikštos nurodyta valiuta</t>
  </si>
  <si>
    <t>1 priedas</t>
  </si>
  <si>
    <t>Sutarties Nr.</t>
  </si>
  <si>
    <t>Procentai</t>
  </si>
  <si>
    <t>Fondo finansinės paramos (ES) lėšos</t>
  </si>
  <si>
    <t>Bendrojo finansavimo (LR) lėšos</t>
  </si>
  <si>
    <t>Pridedamas 1 priedas "Išlaidų suvestinė lentelė", 1 lapas</t>
  </si>
  <si>
    <t xml:space="preserve">VIDAUS SAUGUMO FONDAS </t>
  </si>
  <si>
    <t>Projekto pavadinimas</t>
  </si>
  <si>
    <t>Projekto sutarties Nr.</t>
  </si>
  <si>
    <t>Projekto vykdytojas</t>
  </si>
  <si>
    <t>Eur</t>
  </si>
  <si>
    <t xml:space="preserve">Sąskaitos suma </t>
  </si>
  <si>
    <t>2.9.2.1.1.2.</t>
  </si>
  <si>
    <t>2.9.2.2.1.2.</t>
  </si>
  <si>
    <t>2.9.2.1.1.3.</t>
  </si>
  <si>
    <t>2.9.2.2.1.3.</t>
  </si>
  <si>
    <t>VIDAUS SAUGUMO FONDAS SIENŲ PRIEMONĖ</t>
  </si>
  <si>
    <t>Valdžios sektorius</t>
  </si>
  <si>
    <t>Ne valdžios sektorius</t>
  </si>
  <si>
    <t>2.9.2.1.1.2/3.</t>
  </si>
  <si>
    <t>2.9.2.2.1.2/3.</t>
  </si>
  <si>
    <t>Apmokėtų nuosavomis lėšomis išlaidų suma</t>
  </si>
  <si>
    <t>IŠLAIDŲ SUVESTINĖ LENTELĖ PRIE PRAŠYMO IŠLAIDOMS APMOKĖTI  NR.</t>
  </si>
  <si>
    <t>Prašyta apmokėti suma  ankstesniuose prašymuose</t>
  </si>
  <si>
    <t>Prašoma apmokėti suma</t>
  </si>
  <si>
    <t>Fondas, schema</t>
  </si>
  <si>
    <t>Asmens dokumentų išrašymo centras prie Lietuvos Respublikos
vidaus reikalų ministerijos</t>
  </si>
  <si>
    <t>Finansinių nusikaltimų tyrimo tarnyba prie Lietuvos Respublikos
vidaus reikalų ministerijos</t>
  </si>
  <si>
    <t>Informatikos ir ryšių departamentas prie Lietuvos Respublikos
vidaus reikalų ministerijos</t>
  </si>
  <si>
    <t>Lietuvos Respublikos Specialiųjų Tyrimų Tarnyba</t>
  </si>
  <si>
    <t>Lietuvos Respublikos valstybės saugumo departamentas</t>
  </si>
  <si>
    <t>Lietuvos teismo ekspertizės centras</t>
  </si>
  <si>
    <t>Muitinės departamentas prie Lietuvos Respublikos finansų
ministerijos</t>
  </si>
  <si>
    <t>Pasienio kontrolės punktų direkcija prie Lietuvos Respublikos
susisiekimo ministerijos</t>
  </si>
  <si>
    <t>Policijos departamentas prie Lietuvos Respublikos vidaus
reikalų ministerijos</t>
  </si>
  <si>
    <t>Užsienio reikalų ministerija</t>
  </si>
  <si>
    <t>Valstybės sienos apsaugos tarnyba prie Lietuvos Respublikos
vidaus reikalų ministerijos</t>
  </si>
  <si>
    <t>Viešojo saugumo tarnyba prie Lietuvos Respublikos vidaus
reikalų ministerijos</t>
  </si>
  <si>
    <t>LR Vidaus reikalų ministerija</t>
  </si>
  <si>
    <t>Išlaidų pobūdis</t>
  </si>
  <si>
    <t>Ekonominės klasifikacijos kodas</t>
  </si>
  <si>
    <t>Užpildė:</t>
  </si>
  <si>
    <t>Kitas mokėtinos sumos mažinimas</t>
  </si>
  <si>
    <t>AB Lietuvos geležinkeliai</t>
  </si>
  <si>
    <t>Projekto Nr.</t>
  </si>
  <si>
    <t>ES finansinės paramos lėšos, proc.</t>
  </si>
  <si>
    <t>Sutarties su tiekėju ar rangovu įgyvendinimo ir apmokėjimo būklė:</t>
  </si>
  <si>
    <t>Sutarties su tiekėju ar rangovu kaina</t>
  </si>
  <si>
    <t>Bendra sutarties su tiekėju kaina</t>
  </si>
  <si>
    <t>Patirtos išlaidos pagal sutartį</t>
  </si>
  <si>
    <t>Nepatirtos išlaidos pagal sutartį</t>
  </si>
  <si>
    <t>Vidaus saugumo fondas</t>
  </si>
  <si>
    <t>Vidaus saugumo fondas "Specialioji tranzito schema"</t>
  </si>
  <si>
    <t>AAA 12345</t>
  </si>
  <si>
    <t>AAA 65432</t>
  </si>
  <si>
    <t>AAA 65656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</si>
</sst>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L_t_-;\-* #,##0.00\ _L_t_-;_-* &quot;-&quot;??\ _L_t_-;_-@_-"/>
    <numFmt numFmtId="165" formatCode="yyyy\-mm\-dd;@"/>
    <numFmt numFmtId="166" formatCode="#,##0.00_ ;\-#,##0.00\ ;&quot;-&quot;"/>
    <numFmt numFmtId="167" formatCode="\(@\)"/>
    <numFmt numFmtId="168" formatCode="0.00_ ;[Red]\-0.00\ ;&quot;-&quot;"/>
    <numFmt numFmtId="169" formatCode="\(\v\a\l\i\u\t\a\ \-\ @\)"/>
    <numFmt numFmtId="170" formatCode="\-\ #,##0;\-\ #,##0;&quot;-&quot;;_-@_-"/>
  </numFmts>
  <fonts count="31" x14ac:knownFonts="1">
    <font>
      <sz val="10"/>
      <name val="Arial"/>
      <charset val="186"/>
    </font>
    <font>
      <sz val="10"/>
      <name val="Arial"/>
      <family val="2"/>
      <charset val="186"/>
    </font>
    <font>
      <sz val="10"/>
      <name val="Times New Roman"/>
      <family val="1"/>
      <charset val="186"/>
    </font>
    <font>
      <sz val="9"/>
      <name val="Times New Roman"/>
      <family val="1"/>
      <charset val="186"/>
    </font>
    <font>
      <sz val="10"/>
      <name val="Arial"/>
      <family val="2"/>
      <charset val="186"/>
    </font>
    <font>
      <b/>
      <sz val="10"/>
      <name val="Arial"/>
      <family val="2"/>
      <charset val="186"/>
    </font>
    <font>
      <sz val="8"/>
      <name val="Arial"/>
      <family val="2"/>
      <charset val="186"/>
    </font>
    <font>
      <sz val="10"/>
      <color indexed="63"/>
      <name val="Times New Roman"/>
      <family val="1"/>
      <charset val="186"/>
    </font>
    <font>
      <sz val="10"/>
      <color indexed="9"/>
      <name val="Times New Roman"/>
      <family val="1"/>
      <charset val="186"/>
    </font>
    <font>
      <sz val="11"/>
      <name val="Times New Roman"/>
      <family val="1"/>
      <charset val="186"/>
    </font>
    <font>
      <b/>
      <sz val="11"/>
      <name val="Times New Roman"/>
      <family val="1"/>
      <charset val="186"/>
    </font>
    <font>
      <b/>
      <sz val="10"/>
      <color indexed="63"/>
      <name val="Times New Roman"/>
      <family val="1"/>
      <charset val="186"/>
    </font>
    <font>
      <sz val="9"/>
      <color indexed="63"/>
      <name val="Times New Roman"/>
      <family val="1"/>
      <charset val="186"/>
    </font>
    <font>
      <sz val="10"/>
      <color indexed="63"/>
      <name val="Arial"/>
      <family val="2"/>
      <charset val="186"/>
    </font>
    <font>
      <sz val="9"/>
      <color indexed="9"/>
      <name val="Times New Roman"/>
      <family val="1"/>
      <charset val="186"/>
    </font>
    <font>
      <b/>
      <sz val="12"/>
      <name val="Times New Roman"/>
      <family val="1"/>
      <charset val="186"/>
    </font>
    <font>
      <b/>
      <sz val="11"/>
      <color indexed="10"/>
      <name val="Times New Roman"/>
      <family val="1"/>
      <charset val="186"/>
    </font>
    <font>
      <b/>
      <sz val="12"/>
      <color indexed="10"/>
      <name val="Times New Roman"/>
      <family val="1"/>
      <charset val="186"/>
    </font>
    <font>
      <sz val="9"/>
      <color indexed="63"/>
      <name val="Arial"/>
      <family val="2"/>
      <charset val="186"/>
    </font>
    <font>
      <sz val="9"/>
      <color indexed="10"/>
      <name val="Times New Roman"/>
      <family val="1"/>
      <charset val="186"/>
    </font>
    <font>
      <b/>
      <sz val="12"/>
      <color rgb="FF002060"/>
      <name val="Times New Roman"/>
      <family val="1"/>
      <charset val="186"/>
    </font>
    <font>
      <b/>
      <sz val="9"/>
      <name val="Times New Roman"/>
      <family val="1"/>
      <charset val="186"/>
    </font>
    <font>
      <b/>
      <sz val="10"/>
      <name val="Times New Roman"/>
      <family val="1"/>
      <charset val="186"/>
    </font>
    <font>
      <sz val="9"/>
      <color theme="0" tint="-4.9989318521683403E-2"/>
      <name val="Times New Roman"/>
      <family val="1"/>
      <charset val="186"/>
    </font>
    <font>
      <b/>
      <sz val="11"/>
      <color rgb="FF002060"/>
      <name val="Times New Roman"/>
      <family val="1"/>
      <charset val="186"/>
    </font>
    <font>
      <sz val="8"/>
      <name val="Verdana"/>
      <family val="2"/>
      <charset val="186"/>
    </font>
    <font>
      <sz val="9"/>
      <color indexed="81"/>
      <name val="Tahoma"/>
      <family val="2"/>
    </font>
    <font>
      <sz val="9"/>
      <color indexed="81"/>
      <name val="Tahoma"/>
      <charset val="1"/>
    </font>
    <font>
      <b/>
      <sz val="9"/>
      <color indexed="81"/>
      <name val="Tahoma"/>
      <family val="2"/>
    </font>
    <font>
      <sz val="10"/>
      <color indexed="81"/>
      <name val="Tahoma"/>
      <family val="2"/>
    </font>
    <font>
      <b/>
      <sz val="10"/>
      <color indexed="81"/>
      <name val="Tahoma"/>
      <family val="2"/>
    </font>
  </fonts>
  <fills count="5">
    <fill>
      <patternFill patternType="none"/>
    </fill>
    <fill>
      <patternFill patternType="gray125"/>
    </fill>
    <fill>
      <patternFill patternType="solid">
        <fgColor indexed="13"/>
        <bgColor indexed="64"/>
      </patternFill>
    </fill>
    <fill>
      <patternFill patternType="solid">
        <fgColor theme="0" tint="-0.14999847407452621"/>
        <bgColor indexed="64"/>
      </patternFill>
    </fill>
    <fill>
      <patternFill patternType="solid">
        <fgColor theme="0" tint="-4.9989318521683403E-2"/>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5"/>
      </top>
      <bottom style="thin">
        <color indexed="55"/>
      </bottom>
      <diagonal/>
    </border>
    <border>
      <left/>
      <right/>
      <top style="thin">
        <color indexed="23"/>
      </top>
      <bottom style="thin">
        <color indexed="23"/>
      </bottom>
      <diagonal/>
    </border>
    <border>
      <left style="thin">
        <color indexed="23"/>
      </left>
      <right style="thin">
        <color indexed="23"/>
      </right>
      <top style="thin">
        <color indexed="23"/>
      </top>
      <bottom/>
      <diagonal/>
    </border>
    <border>
      <left/>
      <right/>
      <top/>
      <bottom style="thin">
        <color indexed="64"/>
      </bottom>
      <diagonal/>
    </border>
    <border>
      <left/>
      <right/>
      <top style="thin">
        <color indexed="64"/>
      </top>
      <bottom/>
      <diagonal/>
    </border>
    <border>
      <left/>
      <right/>
      <top style="thin">
        <color indexed="55"/>
      </top>
      <bottom style="double">
        <color indexed="64"/>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right/>
      <top/>
      <bottom style="thin">
        <color indexed="2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top/>
      <bottom style="thin">
        <color indexed="55"/>
      </bottom>
      <diagonal/>
    </border>
    <border>
      <left/>
      <right/>
      <top style="thin">
        <color indexed="23"/>
      </top>
      <bottom/>
      <diagonal/>
    </border>
    <border>
      <left/>
      <right style="thin">
        <color indexed="23"/>
      </right>
      <top style="thin">
        <color indexed="23"/>
      </top>
      <bottom/>
      <diagonal/>
    </border>
    <border>
      <left style="thin">
        <color indexed="23"/>
      </left>
      <right/>
      <top style="thin">
        <color indexed="23"/>
      </top>
      <bottom/>
      <diagonal/>
    </border>
    <border>
      <left/>
      <right/>
      <top style="thin">
        <color indexed="64"/>
      </top>
      <bottom style="thin">
        <color indexed="64"/>
      </bottom>
      <diagonal/>
    </border>
    <border>
      <left/>
      <right/>
      <top style="medium">
        <color theme="0" tint="-0.499984740745262"/>
      </top>
      <bottom/>
      <diagonal/>
    </border>
    <border>
      <left style="thin">
        <color indexed="23"/>
      </left>
      <right style="thin">
        <color indexed="23"/>
      </right>
      <top style="thin">
        <color indexed="23"/>
      </top>
      <bottom style="thin">
        <color indexed="63"/>
      </bottom>
      <diagonal/>
    </border>
  </borders>
  <cellStyleXfs count="4">
    <xf numFmtId="0" fontId="0" fillId="0" borderId="0"/>
    <xf numFmtId="164" fontId="1" fillId="0" borderId="0" applyFont="0" applyFill="0" applyBorder="0" applyAlignment="0" applyProtection="0"/>
    <xf numFmtId="0" fontId="4" fillId="0" borderId="0"/>
    <xf numFmtId="9" fontId="1" fillId="0" borderId="0" applyFont="0" applyFill="0" applyBorder="0" applyAlignment="0" applyProtection="0"/>
  </cellStyleXfs>
  <cellXfs count="129">
    <xf numFmtId="0" fontId="0" fillId="0" borderId="0" xfId="0"/>
    <xf numFmtId="0" fontId="7" fillId="0" borderId="0" xfId="0" applyFont="1" applyBorder="1"/>
    <xf numFmtId="0" fontId="9" fillId="0" borderId="0" xfId="0" applyFont="1" applyProtection="1">
      <protection hidden="1"/>
    </xf>
    <xf numFmtId="0" fontId="2" fillId="0" borderId="0" xfId="0" applyFont="1" applyFill="1" applyProtection="1">
      <protection hidden="1"/>
    </xf>
    <xf numFmtId="0" fontId="2" fillId="0" borderId="0" xfId="0" applyFont="1" applyProtection="1">
      <protection hidden="1"/>
    </xf>
    <xf numFmtId="0" fontId="8" fillId="0" borderId="0" xfId="0" applyFont="1" applyProtection="1">
      <protection hidden="1"/>
    </xf>
    <xf numFmtId="0" fontId="2" fillId="0" borderId="0" xfId="0" applyFont="1" applyAlignment="1" applyProtection="1">
      <alignment wrapText="1"/>
      <protection hidden="1"/>
    </xf>
    <xf numFmtId="0" fontId="5" fillId="2" borderId="0" xfId="0" applyFont="1" applyFill="1" applyProtection="1">
      <protection hidden="1"/>
    </xf>
    <xf numFmtId="0" fontId="2" fillId="0" borderId="0" xfId="0" applyFont="1" applyBorder="1" applyProtection="1">
      <protection hidden="1"/>
    </xf>
    <xf numFmtId="0" fontId="2" fillId="0" borderId="0" xfId="0" applyFont="1" applyAlignment="1" applyProtection="1">
      <protection hidden="1"/>
    </xf>
    <xf numFmtId="0" fontId="14" fillId="0" borderId="0" xfId="0" applyFont="1" applyFill="1" applyProtection="1">
      <protection hidden="1"/>
    </xf>
    <xf numFmtId="0" fontId="3" fillId="0" borderId="0" xfId="0" applyFont="1" applyProtection="1">
      <protection hidden="1"/>
    </xf>
    <xf numFmtId="0" fontId="3" fillId="0" borderId="0" xfId="0" applyFont="1" applyFill="1" applyBorder="1" applyProtection="1">
      <protection hidden="1"/>
    </xf>
    <xf numFmtId="49" fontId="3" fillId="0" borderId="0" xfId="1" applyNumberFormat="1" applyFont="1" applyFill="1" applyBorder="1" applyProtection="1">
      <protection hidden="1"/>
    </xf>
    <xf numFmtId="166" fontId="3" fillId="0" borderId="0" xfId="0" applyNumberFormat="1" applyFont="1" applyFill="1" applyBorder="1" applyAlignment="1" applyProtection="1">
      <protection hidden="1"/>
    </xf>
    <xf numFmtId="166" fontId="14" fillId="0" borderId="0" xfId="0" applyNumberFormat="1" applyFont="1" applyFill="1" applyBorder="1" applyAlignment="1" applyProtection="1">
      <protection hidden="1"/>
    </xf>
    <xf numFmtId="0" fontId="7" fillId="0" borderId="0" xfId="0" applyFont="1" applyProtection="1">
      <protection hidden="1"/>
    </xf>
    <xf numFmtId="0" fontId="16" fillId="0" borderId="0" xfId="0" applyFont="1" applyProtection="1">
      <protection hidden="1"/>
    </xf>
    <xf numFmtId="0" fontId="11" fillId="2" borderId="0" xfId="0" applyFont="1" applyFill="1" applyProtection="1">
      <protection hidden="1"/>
    </xf>
    <xf numFmtId="0" fontId="7" fillId="0" borderId="0" xfId="0" applyFont="1" applyBorder="1" applyProtection="1">
      <protection hidden="1"/>
    </xf>
    <xf numFmtId="0" fontId="11" fillId="0" borderId="0" xfId="0" applyFont="1" applyProtection="1">
      <protection hidden="1"/>
    </xf>
    <xf numFmtId="9" fontId="7" fillId="0" borderId="0" xfId="3" applyFont="1" applyFill="1" applyBorder="1" applyAlignment="1" applyProtection="1">
      <alignment vertical="center"/>
      <protection hidden="1"/>
    </xf>
    <xf numFmtId="0" fontId="7" fillId="0" borderId="0" xfId="0" applyFont="1" applyBorder="1" applyAlignment="1" applyProtection="1">
      <alignment wrapText="1"/>
      <protection hidden="1"/>
    </xf>
    <xf numFmtId="0" fontId="7" fillId="0" borderId="0" xfId="2" applyFont="1" applyBorder="1" applyProtection="1">
      <protection hidden="1"/>
    </xf>
    <xf numFmtId="0" fontId="7" fillId="0" borderId="0" xfId="2" applyFont="1" applyProtection="1">
      <protection hidden="1"/>
    </xf>
    <xf numFmtId="0" fontId="7" fillId="0" borderId="0" xfId="0" applyFont="1" applyBorder="1" applyAlignment="1" applyProtection="1">
      <alignment horizontal="center"/>
      <protection hidden="1"/>
    </xf>
    <xf numFmtId="9" fontId="8" fillId="0" borderId="0" xfId="3" applyFont="1" applyFill="1" applyBorder="1" applyAlignment="1" applyProtection="1">
      <alignment vertical="center"/>
      <protection hidden="1"/>
    </xf>
    <xf numFmtId="0" fontId="17" fillId="0" borderId="0" xfId="0" applyFont="1" applyProtection="1">
      <protection hidden="1"/>
    </xf>
    <xf numFmtId="0" fontId="15" fillId="0" borderId="0" xfId="0" applyFont="1" applyFill="1" applyBorder="1" applyProtection="1">
      <protection hidden="1"/>
    </xf>
    <xf numFmtId="0" fontId="9" fillId="0" borderId="0" xfId="0" applyFont="1" applyFill="1" applyBorder="1" applyProtection="1">
      <protection hidden="1"/>
    </xf>
    <xf numFmtId="167" fontId="15" fillId="0" borderId="0" xfId="0" applyNumberFormat="1" applyFont="1" applyFill="1" applyBorder="1" applyAlignment="1" applyProtection="1">
      <alignment horizontal="left"/>
      <protection hidden="1"/>
    </xf>
    <xf numFmtId="0" fontId="10" fillId="0" borderId="0" xfId="0" applyFont="1" applyFill="1" applyBorder="1" applyAlignment="1" applyProtection="1">
      <alignment horizontal="center"/>
      <protection hidden="1"/>
    </xf>
    <xf numFmtId="0" fontId="19" fillId="0" borderId="0" xfId="0" applyFont="1" applyFill="1" applyProtection="1">
      <protection hidden="1"/>
    </xf>
    <xf numFmtId="0" fontId="16" fillId="0" borderId="0" xfId="0" applyFont="1" applyFill="1" applyProtection="1">
      <protection hidden="1"/>
    </xf>
    <xf numFmtId="9" fontId="11" fillId="2" borderId="0" xfId="3" applyFont="1" applyFill="1" applyAlignment="1" applyProtection="1">
      <alignment horizontal="right"/>
      <protection hidden="1"/>
    </xf>
    <xf numFmtId="9" fontId="11" fillId="2" borderId="0" xfId="3" applyFont="1" applyFill="1" applyProtection="1">
      <protection hidden="1"/>
    </xf>
    <xf numFmtId="0" fontId="3" fillId="4" borderId="1" xfId="0" applyFont="1" applyFill="1" applyBorder="1" applyAlignment="1" applyProtection="1">
      <alignment horizontal="center" vertical="center" wrapText="1"/>
      <protection hidden="1"/>
    </xf>
    <xf numFmtId="0" fontId="3" fillId="4" borderId="0" xfId="0" applyFont="1" applyFill="1" applyBorder="1" applyProtection="1">
      <protection hidden="1"/>
    </xf>
    <xf numFmtId="0" fontId="3" fillId="4" borderId="3" xfId="0" applyFont="1" applyFill="1" applyBorder="1" applyProtection="1">
      <protection hidden="1"/>
    </xf>
    <xf numFmtId="166" fontId="3" fillId="4" borderId="3" xfId="1" applyNumberFormat="1" applyFont="1" applyFill="1" applyBorder="1" applyAlignment="1" applyProtection="1">
      <alignment horizontal="right"/>
      <protection hidden="1"/>
    </xf>
    <xf numFmtId="166" fontId="3" fillId="4" borderId="4" xfId="1" applyNumberFormat="1" applyFont="1" applyFill="1" applyBorder="1" applyAlignment="1" applyProtection="1">
      <alignment horizontal="right"/>
      <protection hidden="1"/>
    </xf>
    <xf numFmtId="0" fontId="3" fillId="4" borderId="8" xfId="0" applyFont="1" applyFill="1" applyBorder="1" applyProtection="1">
      <protection hidden="1"/>
    </xf>
    <xf numFmtId="168" fontId="3" fillId="4" borderId="8" xfId="0" applyNumberFormat="1" applyFont="1" applyFill="1" applyBorder="1" applyAlignment="1" applyProtection="1">
      <alignment horizontal="right"/>
      <protection hidden="1"/>
    </xf>
    <xf numFmtId="166" fontId="3" fillId="4" borderId="4" xfId="0" applyNumberFormat="1" applyFont="1" applyFill="1" applyBorder="1" applyAlignment="1" applyProtection="1">
      <protection hidden="1"/>
    </xf>
    <xf numFmtId="0" fontId="21" fillId="3" borderId="14" xfId="0" applyFont="1" applyFill="1" applyBorder="1" applyAlignment="1" applyProtection="1">
      <protection hidden="1"/>
    </xf>
    <xf numFmtId="0" fontId="7" fillId="0" borderId="0" xfId="0" applyFont="1" applyProtection="1"/>
    <xf numFmtId="169" fontId="2" fillId="0" borderId="0" xfId="0" applyNumberFormat="1" applyFont="1" applyFill="1" applyBorder="1" applyAlignment="1" applyProtection="1">
      <alignment horizontal="right"/>
      <protection hidden="1"/>
    </xf>
    <xf numFmtId="49" fontId="3" fillId="0" borderId="0" xfId="0" applyNumberFormat="1" applyFont="1" applyBorder="1" applyAlignment="1" applyProtection="1">
      <alignment horizontal="right"/>
      <protection hidden="1"/>
    </xf>
    <xf numFmtId="0" fontId="10" fillId="0" borderId="0" xfId="0" applyFont="1" applyFill="1" applyBorder="1" applyAlignment="1" applyProtection="1">
      <alignment horizontal="right"/>
      <protection hidden="1"/>
    </xf>
    <xf numFmtId="0" fontId="23" fillId="4" borderId="5" xfId="0" applyFont="1" applyFill="1" applyBorder="1" applyAlignment="1" applyProtection="1">
      <alignment wrapText="1"/>
      <protection hidden="1"/>
    </xf>
    <xf numFmtId="0" fontId="3" fillId="4" borderId="17" xfId="0" applyFont="1" applyFill="1" applyBorder="1" applyProtection="1">
      <protection hidden="1"/>
    </xf>
    <xf numFmtId="168" fontId="3" fillId="4" borderId="17" xfId="0" applyNumberFormat="1" applyFont="1" applyFill="1" applyBorder="1" applyAlignment="1" applyProtection="1">
      <alignment horizontal="right"/>
      <protection hidden="1"/>
    </xf>
    <xf numFmtId="0" fontId="21" fillId="3" borderId="21" xfId="0" applyFont="1" applyFill="1" applyBorder="1" applyAlignment="1" applyProtection="1">
      <protection hidden="1"/>
    </xf>
    <xf numFmtId="9" fontId="3" fillId="4" borderId="21" xfId="3" applyNumberFormat="1" applyFont="1" applyFill="1" applyBorder="1" applyAlignment="1" applyProtection="1">
      <alignment horizontal="right"/>
      <protection hidden="1"/>
    </xf>
    <xf numFmtId="0" fontId="3" fillId="4" borderId="4" xfId="0" applyFont="1" applyFill="1" applyBorder="1" applyAlignment="1" applyProtection="1">
      <alignment horizontal="left"/>
      <protection hidden="1"/>
    </xf>
    <xf numFmtId="170" fontId="3" fillId="4" borderId="4" xfId="0" applyNumberFormat="1" applyFont="1" applyFill="1" applyBorder="1" applyAlignment="1" applyProtection="1">
      <alignment horizontal="left"/>
      <protection hidden="1"/>
    </xf>
    <xf numFmtId="0" fontId="2" fillId="0" borderId="6" xfId="0" applyFont="1" applyBorder="1" applyProtection="1">
      <protection hidden="1"/>
    </xf>
    <xf numFmtId="0" fontId="21" fillId="4" borderId="8" xfId="0" applyFont="1" applyFill="1" applyBorder="1" applyProtection="1">
      <protection hidden="1"/>
    </xf>
    <xf numFmtId="166" fontId="21" fillId="4" borderId="8" xfId="1" applyNumberFormat="1" applyFont="1" applyFill="1" applyBorder="1" applyAlignment="1" applyProtection="1">
      <alignment horizontal="right"/>
      <protection hidden="1"/>
    </xf>
    <xf numFmtId="0" fontId="2" fillId="0" borderId="22" xfId="0" applyFont="1" applyBorder="1" applyProtection="1">
      <protection hidden="1"/>
    </xf>
    <xf numFmtId="0" fontId="7" fillId="0" borderId="22" xfId="0" applyFont="1" applyBorder="1"/>
    <xf numFmtId="0" fontId="2" fillId="0" borderId="7" xfId="2" applyFont="1" applyBorder="1" applyAlignment="1" applyProtection="1">
      <alignment horizontal="center"/>
      <protection hidden="1"/>
    </xf>
    <xf numFmtId="0" fontId="2" fillId="0" borderId="7" xfId="0" applyFont="1" applyBorder="1" applyProtection="1">
      <protection hidden="1"/>
    </xf>
    <xf numFmtId="0" fontId="2" fillId="0" borderId="0" xfId="2" applyFont="1" applyBorder="1" applyAlignment="1" applyProtection="1">
      <alignment horizontal="center"/>
      <protection hidden="1"/>
    </xf>
    <xf numFmtId="0" fontId="3" fillId="4" borderId="23" xfId="0" applyFont="1" applyFill="1" applyBorder="1" applyAlignment="1" applyProtection="1">
      <alignment horizontal="center" vertical="center" wrapText="1"/>
      <protection hidden="1"/>
    </xf>
    <xf numFmtId="0" fontId="24" fillId="0" borderId="0" xfId="0" applyFont="1" applyFill="1" applyBorder="1" applyAlignment="1" applyProtection="1">
      <alignment horizontal="left"/>
      <protection hidden="1"/>
    </xf>
    <xf numFmtId="166" fontId="21" fillId="4" borderId="2" xfId="0" applyNumberFormat="1" applyFont="1" applyFill="1" applyBorder="1" applyAlignment="1" applyProtection="1">
      <protection hidden="1"/>
    </xf>
    <xf numFmtId="164" fontId="21" fillId="4" borderId="2" xfId="1" applyFont="1" applyFill="1" applyBorder="1" applyProtection="1">
      <protection hidden="1"/>
    </xf>
    <xf numFmtId="164" fontId="21" fillId="4" borderId="15" xfId="1" applyFont="1" applyFill="1" applyBorder="1" applyAlignment="1" applyProtection="1">
      <protection hidden="1"/>
    </xf>
    <xf numFmtId="164" fontId="21" fillId="4" borderId="16" xfId="1" applyFont="1" applyFill="1" applyBorder="1" applyAlignment="1" applyProtection="1">
      <protection hidden="1"/>
    </xf>
    <xf numFmtId="166" fontId="25" fillId="0" borderId="0" xfId="0" applyNumberFormat="1" applyFont="1" applyAlignment="1">
      <alignment vertical="center" wrapText="1" readingOrder="1"/>
    </xf>
    <xf numFmtId="2" fontId="25" fillId="0" borderId="0" xfId="0" applyNumberFormat="1" applyFont="1" applyAlignment="1">
      <alignment vertical="center" wrapText="1"/>
    </xf>
    <xf numFmtId="0" fontId="2" fillId="0" borderId="0" xfId="0" applyFont="1" applyAlignment="1" applyProtection="1">
      <alignment horizontal="center"/>
      <protection hidden="1"/>
    </xf>
    <xf numFmtId="49" fontId="3" fillId="4" borderId="4" xfId="0" applyNumberFormat="1" applyFont="1" applyFill="1" applyBorder="1" applyAlignment="1" applyProtection="1">
      <alignment horizontal="right"/>
      <protection hidden="1"/>
    </xf>
    <xf numFmtId="165" fontId="3" fillId="0" borderId="0" xfId="1" applyNumberFormat="1" applyFont="1" applyFill="1" applyBorder="1" applyAlignment="1" applyProtection="1">
      <alignment horizontal="center"/>
      <protection hidden="1"/>
    </xf>
    <xf numFmtId="0" fontId="7" fillId="0" borderId="6" xfId="0" applyFont="1" applyBorder="1" applyProtection="1">
      <protection locked="0"/>
    </xf>
    <xf numFmtId="0" fontId="3" fillId="4" borderId="23" xfId="0" applyFont="1" applyFill="1" applyBorder="1" applyAlignment="1" applyProtection="1">
      <alignment horizontal="center" vertical="center" wrapText="1"/>
      <protection hidden="1"/>
    </xf>
    <xf numFmtId="0" fontId="3" fillId="4" borderId="23" xfId="0" applyFont="1" applyFill="1" applyBorder="1" applyAlignment="1" applyProtection="1">
      <alignment horizontal="center" vertical="center" wrapText="1"/>
      <protection hidden="1"/>
    </xf>
    <xf numFmtId="0" fontId="7" fillId="0" borderId="0" xfId="0" applyFont="1" applyAlignment="1" applyProtection="1">
      <alignment horizontal="left"/>
      <protection hidden="1"/>
    </xf>
    <xf numFmtId="0" fontId="12" fillId="4" borderId="1" xfId="2" applyFont="1" applyFill="1" applyBorder="1" applyAlignment="1" applyProtection="1">
      <alignment horizontal="left" vertical="center" wrapText="1"/>
      <protection hidden="1"/>
    </xf>
    <xf numFmtId="0" fontId="13" fillId="4" borderId="1" xfId="0" applyFont="1" applyFill="1" applyBorder="1" applyProtection="1">
      <protection hidden="1"/>
    </xf>
    <xf numFmtId="0" fontId="12" fillId="4" borderId="10" xfId="2" applyFont="1" applyFill="1" applyBorder="1" applyAlignment="1" applyProtection="1">
      <alignment horizontal="left" vertical="center" wrapText="1"/>
      <protection hidden="1"/>
    </xf>
    <xf numFmtId="0" fontId="12" fillId="4" borderId="3" xfId="2" applyFont="1" applyFill="1" applyBorder="1" applyAlignment="1" applyProtection="1">
      <alignment horizontal="left" vertical="center" wrapText="1"/>
      <protection hidden="1"/>
    </xf>
    <xf numFmtId="0" fontId="12" fillId="4" borderId="11" xfId="2" applyFont="1" applyFill="1" applyBorder="1" applyAlignment="1" applyProtection="1">
      <alignment horizontal="left" vertical="center" wrapText="1"/>
      <protection hidden="1"/>
    </xf>
    <xf numFmtId="0" fontId="12" fillId="4" borderId="9" xfId="2" applyFont="1" applyFill="1" applyBorder="1" applyAlignment="1" applyProtection="1">
      <alignment horizontal="left" vertical="center" wrapText="1"/>
      <protection hidden="1"/>
    </xf>
    <xf numFmtId="0" fontId="13" fillId="4" borderId="9" xfId="0" applyFont="1" applyFill="1" applyBorder="1" applyProtection="1">
      <protection hidden="1"/>
    </xf>
    <xf numFmtId="166" fontId="12" fillId="0" borderId="12" xfId="1" applyNumberFormat="1" applyFont="1" applyFill="1" applyBorder="1" applyAlignment="1" applyProtection="1">
      <alignment horizontal="center" wrapText="1"/>
      <protection hidden="1"/>
    </xf>
    <xf numFmtId="166" fontId="12" fillId="0" borderId="4" xfId="1" applyNumberFormat="1" applyFont="1" applyFill="1" applyBorder="1" applyAlignment="1" applyProtection="1">
      <alignment horizontal="center" wrapText="1"/>
      <protection hidden="1"/>
    </xf>
    <xf numFmtId="166" fontId="12" fillId="0" borderId="13" xfId="1" applyNumberFormat="1" applyFont="1" applyFill="1" applyBorder="1" applyAlignment="1" applyProtection="1">
      <alignment horizontal="center" wrapText="1"/>
      <protection hidden="1"/>
    </xf>
    <xf numFmtId="0" fontId="12" fillId="4" borderId="1" xfId="0" applyFont="1" applyFill="1" applyBorder="1" applyAlignment="1" applyProtection="1">
      <alignment horizontal="center" wrapText="1"/>
      <protection hidden="1"/>
    </xf>
    <xf numFmtId="0" fontId="18" fillId="4" borderId="1" xfId="0" applyFont="1" applyFill="1" applyBorder="1" applyProtection="1">
      <protection hidden="1"/>
    </xf>
    <xf numFmtId="0" fontId="12" fillId="4" borderId="12" xfId="0" applyFont="1" applyFill="1" applyBorder="1" applyAlignment="1" applyProtection="1">
      <alignment horizontal="center" wrapText="1"/>
      <protection hidden="1"/>
    </xf>
    <xf numFmtId="0" fontId="12" fillId="4" borderId="4" xfId="0" applyFont="1" applyFill="1" applyBorder="1" applyAlignment="1" applyProtection="1">
      <alignment horizontal="center" wrapText="1"/>
      <protection hidden="1"/>
    </xf>
    <xf numFmtId="0" fontId="12" fillId="4" borderId="13" xfId="0" applyFont="1" applyFill="1" applyBorder="1" applyAlignment="1" applyProtection="1">
      <alignment horizontal="center" wrapText="1"/>
      <protection hidden="1"/>
    </xf>
    <xf numFmtId="9" fontId="12" fillId="0" borderId="12" xfId="3" applyNumberFormat="1" applyFont="1" applyFill="1" applyBorder="1" applyAlignment="1" applyProtection="1">
      <alignment horizontal="center"/>
      <protection hidden="1"/>
    </xf>
    <xf numFmtId="9" fontId="12" fillId="0" borderId="4" xfId="3" applyNumberFormat="1" applyFont="1" applyFill="1" applyBorder="1" applyAlignment="1" applyProtection="1">
      <alignment horizontal="center"/>
      <protection hidden="1"/>
    </xf>
    <xf numFmtId="9" fontId="12" fillId="0" borderId="13" xfId="3" applyNumberFormat="1" applyFont="1" applyFill="1" applyBorder="1" applyAlignment="1" applyProtection="1">
      <alignment horizontal="center"/>
      <protection hidden="1"/>
    </xf>
    <xf numFmtId="0" fontId="12" fillId="4" borderId="1" xfId="2" applyFont="1" applyFill="1" applyBorder="1" applyAlignment="1" applyProtection="1">
      <alignment horizontal="left"/>
      <protection hidden="1"/>
    </xf>
    <xf numFmtId="9" fontId="3" fillId="0" borderId="12" xfId="0" applyNumberFormat="1" applyFont="1" applyFill="1" applyBorder="1" applyAlignment="1" applyProtection="1">
      <alignment horizontal="center"/>
      <protection hidden="1"/>
    </xf>
    <xf numFmtId="9" fontId="3" fillId="0" borderId="4" xfId="0" applyNumberFormat="1" applyFont="1" applyFill="1" applyBorder="1" applyAlignment="1" applyProtection="1">
      <alignment horizontal="center"/>
      <protection hidden="1"/>
    </xf>
    <xf numFmtId="9" fontId="3" fillId="0" borderId="13" xfId="0" applyNumberFormat="1" applyFont="1" applyFill="1" applyBorder="1" applyAlignment="1" applyProtection="1">
      <alignment horizontal="center"/>
      <protection hidden="1"/>
    </xf>
    <xf numFmtId="9" fontId="12" fillId="0" borderId="12" xfId="0" applyNumberFormat="1" applyFont="1" applyFill="1" applyBorder="1" applyAlignment="1" applyProtection="1">
      <alignment horizontal="center"/>
      <protection hidden="1"/>
    </xf>
    <xf numFmtId="9" fontId="12" fillId="0" borderId="4" xfId="0" applyNumberFormat="1" applyFont="1" applyFill="1" applyBorder="1" applyAlignment="1" applyProtection="1">
      <alignment horizontal="center"/>
      <protection hidden="1"/>
    </xf>
    <xf numFmtId="9" fontId="12" fillId="0" borderId="13" xfId="0" applyNumberFormat="1" applyFont="1" applyFill="1" applyBorder="1" applyAlignment="1" applyProtection="1">
      <alignment horizontal="center"/>
      <protection hidden="1"/>
    </xf>
    <xf numFmtId="0" fontId="12" fillId="0" borderId="10" xfId="0" applyFont="1" applyFill="1" applyBorder="1" applyAlignment="1" applyProtection="1">
      <alignment horizontal="left" vertical="center" wrapText="1"/>
      <protection locked="0"/>
    </xf>
    <xf numFmtId="0" fontId="12" fillId="0" borderId="3" xfId="0" applyFont="1" applyFill="1" applyBorder="1" applyAlignment="1" applyProtection="1">
      <alignment horizontal="left" vertical="center" wrapText="1"/>
      <protection locked="0"/>
    </xf>
    <xf numFmtId="0" fontId="12" fillId="0" borderId="11" xfId="0" applyFont="1" applyFill="1" applyBorder="1" applyAlignment="1" applyProtection="1">
      <alignment horizontal="left" vertical="center" wrapText="1"/>
      <protection locked="0"/>
    </xf>
    <xf numFmtId="166" fontId="12" fillId="0" borderId="1" xfId="0" applyNumberFormat="1" applyFont="1" applyBorder="1" applyAlignment="1" applyProtection="1">
      <alignment horizontal="center"/>
      <protection locked="0"/>
    </xf>
    <xf numFmtId="9" fontId="12" fillId="0" borderId="1" xfId="3" applyFont="1" applyFill="1" applyBorder="1" applyAlignment="1" applyProtection="1">
      <alignment horizontal="center"/>
      <protection locked="0"/>
    </xf>
    <xf numFmtId="166" fontId="12" fillId="0" borderId="12" xfId="0" applyNumberFormat="1" applyFont="1" applyFill="1" applyBorder="1" applyAlignment="1" applyProtection="1">
      <alignment horizontal="center" wrapText="1"/>
      <protection hidden="1"/>
    </xf>
    <xf numFmtId="166" fontId="12" fillId="0" borderId="4" xfId="0" applyNumberFormat="1" applyFont="1" applyFill="1" applyBorder="1" applyAlignment="1" applyProtection="1">
      <alignment horizontal="center" wrapText="1"/>
      <protection hidden="1"/>
    </xf>
    <xf numFmtId="166" fontId="12" fillId="0" borderId="13" xfId="0" applyNumberFormat="1" applyFont="1" applyFill="1" applyBorder="1" applyAlignment="1" applyProtection="1">
      <alignment horizontal="center" wrapText="1"/>
      <protection hidden="1"/>
    </xf>
    <xf numFmtId="0" fontId="7" fillId="4" borderId="20" xfId="0" applyFont="1" applyFill="1" applyBorder="1" applyAlignment="1" applyProtection="1">
      <alignment horizontal="center" vertical="center"/>
      <protection hidden="1"/>
    </xf>
    <xf numFmtId="0" fontId="7" fillId="4" borderId="18" xfId="0" applyFont="1" applyFill="1" applyBorder="1" applyAlignment="1" applyProtection="1">
      <alignment horizontal="center" vertical="center"/>
      <protection hidden="1"/>
    </xf>
    <xf numFmtId="0" fontId="7" fillId="4" borderId="19" xfId="0" applyFont="1" applyFill="1" applyBorder="1" applyAlignment="1" applyProtection="1">
      <alignment horizontal="center" vertical="center"/>
      <protection hidden="1"/>
    </xf>
    <xf numFmtId="49" fontId="12" fillId="0" borderId="1" xfId="0" applyNumberFormat="1" applyFont="1" applyBorder="1" applyAlignment="1" applyProtection="1">
      <alignment horizontal="center" wrapText="1"/>
      <protection locked="0"/>
    </xf>
    <xf numFmtId="0" fontId="3" fillId="4" borderId="9" xfId="2" applyFont="1" applyFill="1" applyBorder="1" applyAlignment="1" applyProtection="1">
      <alignment horizontal="left" vertical="center" wrapText="1"/>
      <protection hidden="1"/>
    </xf>
    <xf numFmtId="0" fontId="1" fillId="4" borderId="9" xfId="0" applyFont="1" applyFill="1" applyBorder="1" applyProtection="1">
      <protection hidden="1"/>
    </xf>
    <xf numFmtId="0" fontId="20" fillId="0" borderId="0" xfId="0" applyFont="1" applyBorder="1" applyAlignment="1" applyProtection="1">
      <alignment horizontal="center"/>
      <protection hidden="1"/>
    </xf>
    <xf numFmtId="0" fontId="7" fillId="0" borderId="14" xfId="0" applyFont="1" applyBorder="1" applyAlignment="1" applyProtection="1">
      <alignment horizontal="center"/>
      <protection locked="0"/>
    </xf>
    <xf numFmtId="0" fontId="12" fillId="0" borderId="0" xfId="2" applyFont="1" applyBorder="1" applyAlignment="1" applyProtection="1">
      <alignment horizontal="left"/>
      <protection hidden="1"/>
    </xf>
    <xf numFmtId="165" fontId="7" fillId="0" borderId="4" xfId="2" applyNumberFormat="1" applyFont="1" applyBorder="1" applyAlignment="1" applyProtection="1">
      <alignment horizontal="center"/>
      <protection locked="0"/>
    </xf>
    <xf numFmtId="0" fontId="3" fillId="4" borderId="18" xfId="0" applyFont="1" applyFill="1" applyBorder="1" applyAlignment="1" applyProtection="1">
      <alignment horizontal="left" wrapText="1"/>
      <protection hidden="1"/>
    </xf>
    <xf numFmtId="0" fontId="3" fillId="4" borderId="6" xfId="0" applyFont="1" applyFill="1" applyBorder="1" applyAlignment="1" applyProtection="1">
      <alignment horizontal="left" wrapText="1"/>
      <protection hidden="1"/>
    </xf>
    <xf numFmtId="0" fontId="3" fillId="4" borderId="18" xfId="0" applyFont="1" applyFill="1" applyBorder="1" applyAlignment="1" applyProtection="1">
      <alignment horizontal="center" wrapText="1"/>
      <protection hidden="1"/>
    </xf>
    <xf numFmtId="0" fontId="3" fillId="4" borderId="6" xfId="0" applyFont="1" applyFill="1" applyBorder="1" applyAlignment="1" applyProtection="1">
      <alignment horizontal="center" wrapText="1"/>
      <protection hidden="1"/>
    </xf>
    <xf numFmtId="0" fontId="21" fillId="3" borderId="0" xfId="0" applyFont="1" applyFill="1" applyBorder="1" applyAlignment="1" applyProtection="1">
      <alignment horizontal="center" vertical="center" wrapText="1"/>
      <protection hidden="1"/>
    </xf>
    <xf numFmtId="0" fontId="24" fillId="0" borderId="0" xfId="0" applyFont="1" applyFill="1" applyBorder="1" applyAlignment="1" applyProtection="1">
      <alignment horizontal="right"/>
      <protection hidden="1"/>
    </xf>
    <xf numFmtId="166" fontId="22" fillId="4" borderId="8" xfId="1" applyNumberFormat="1" applyFont="1" applyFill="1" applyBorder="1" applyAlignment="1" applyProtection="1">
      <alignment horizontal="right"/>
      <protection hidden="1"/>
    </xf>
  </cellXfs>
  <cellStyles count="4">
    <cellStyle name="Comma" xfId="1" builtinId="3"/>
    <cellStyle name="Normal" xfId="0" builtinId="0"/>
    <cellStyle name="Normal_Prasymas_islaidoms_apmokėti 2005 gruodis" xfId="2"/>
    <cellStyle name="Percent" xfId="3" builtinId="5"/>
  </cellStyles>
  <dxfs count="22">
    <dxf>
      <font>
        <b val="0"/>
        <i val="0"/>
        <condense val="0"/>
        <extend val="0"/>
        <color indexed="10"/>
      </font>
      <fill>
        <patternFill>
          <bgColor indexed="13"/>
        </patternFill>
      </fill>
    </dxf>
    <dxf>
      <font>
        <b val="0"/>
        <i val="0"/>
        <condense val="0"/>
        <extend val="0"/>
        <color indexed="10"/>
      </font>
      <fill>
        <patternFill>
          <bgColor indexed="13"/>
        </patternFill>
      </fill>
    </dxf>
    <dxf>
      <font>
        <b val="0"/>
        <i val="0"/>
        <condense val="0"/>
        <extend val="0"/>
        <color indexed="10"/>
      </font>
      <fill>
        <patternFill>
          <bgColor indexed="13"/>
        </patternFill>
      </fill>
    </dxf>
    <dxf>
      <font>
        <b val="0"/>
        <i val="0"/>
        <condense val="0"/>
        <extend val="0"/>
        <color indexed="10"/>
      </font>
      <fill>
        <patternFill>
          <bgColor indexed="13"/>
        </patternFill>
      </fill>
    </dxf>
    <dxf>
      <fill>
        <patternFill>
          <bgColor theme="0" tint="-4.9989318521683403E-2"/>
        </patternFill>
      </fill>
      <border>
        <left style="thin">
          <color indexed="23"/>
        </left>
        <right style="thin">
          <color indexed="23"/>
        </right>
        <top style="thin">
          <color indexed="23"/>
        </top>
        <bottom style="thin">
          <color indexed="23"/>
        </bottom>
      </border>
    </dxf>
    <dxf>
      <font>
        <condense val="0"/>
        <extend val="0"/>
        <color auto="1"/>
      </font>
      <fill>
        <patternFill>
          <bgColor theme="0" tint="-4.9989318521683403E-2"/>
        </patternFill>
      </fill>
      <border>
        <left style="thin">
          <color indexed="23"/>
        </left>
        <right style="thin">
          <color indexed="23"/>
        </right>
        <top style="thin">
          <color indexed="23"/>
        </top>
        <bottom style="thin">
          <color indexed="23"/>
        </bottom>
      </border>
    </dxf>
    <dxf>
      <border>
        <left style="thin">
          <color indexed="23"/>
        </left>
        <right style="thin">
          <color indexed="23"/>
        </right>
        <top style="thin">
          <color indexed="23"/>
        </top>
        <bottom style="thin">
          <color indexed="23"/>
        </bottom>
      </border>
    </dxf>
    <dxf>
      <fill>
        <patternFill>
          <bgColor theme="0"/>
        </patternFill>
      </fill>
    </dxf>
    <dxf>
      <fill>
        <patternFill>
          <bgColor indexed="31"/>
        </patternFill>
      </fill>
    </dxf>
    <dxf>
      <fill>
        <patternFill>
          <bgColor theme="0"/>
        </patternFill>
      </fill>
    </dxf>
    <dxf>
      <fill>
        <patternFill>
          <bgColor indexed="31"/>
        </patternFill>
      </fill>
    </dxf>
    <dxf>
      <fill>
        <patternFill>
          <bgColor theme="0"/>
        </patternFill>
      </fill>
    </dxf>
    <dxf>
      <fill>
        <patternFill>
          <bgColor indexed="31"/>
        </patternFill>
      </fill>
    </dxf>
    <dxf>
      <fill>
        <patternFill>
          <bgColor theme="0"/>
        </patternFill>
      </fill>
    </dxf>
    <dxf>
      <fill>
        <patternFill>
          <bgColor indexed="31"/>
        </patternFill>
      </fill>
    </dxf>
    <dxf>
      <fill>
        <patternFill>
          <bgColor theme="0"/>
        </patternFill>
      </fill>
    </dxf>
    <dxf>
      <fill>
        <patternFill>
          <bgColor indexed="31"/>
        </patternFill>
      </fill>
    </dxf>
    <dxf>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s>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0</xdr:colOff>
      <xdr:row>28</xdr:row>
      <xdr:rowOff>104774</xdr:rowOff>
    </xdr:from>
    <xdr:to>
      <xdr:col>31</xdr:col>
      <xdr:colOff>28575</xdr:colOff>
      <xdr:row>38</xdr:row>
      <xdr:rowOff>198781</xdr:rowOff>
    </xdr:to>
    <xdr:sp macro="" textlink="">
      <xdr:nvSpPr>
        <xdr:cNvPr id="1034" name="Text Box 10"/>
        <xdr:cNvSpPr txBox="1">
          <a:spLocks noChangeArrowheads="1"/>
        </xdr:cNvSpPr>
      </xdr:nvSpPr>
      <xdr:spPr bwMode="auto">
        <a:xfrm>
          <a:off x="198783" y="5505035"/>
          <a:ext cx="5760140" cy="17505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lt-LT" sz="1000" b="0" i="0" u="sng" strike="noStrike" baseline="0">
              <a:solidFill>
                <a:srgbClr val="333333"/>
              </a:solidFill>
              <a:latin typeface="Times New Roman"/>
              <a:cs typeface="Times New Roman"/>
            </a:rPr>
            <a:t>Patvirtiname, kad:</a:t>
          </a:r>
          <a:endParaRPr lang="lt-LT" sz="1000" b="0" i="0" u="none" strike="noStrike" baseline="0">
            <a:solidFill>
              <a:srgbClr val="333333"/>
            </a:solidFill>
            <a:latin typeface="Times New Roman"/>
            <a:cs typeface="Times New Roman"/>
          </a:endParaRPr>
        </a:p>
        <a:p>
          <a:pPr algn="l" rtl="0">
            <a:defRPr sz="1000"/>
          </a:pPr>
          <a:r>
            <a:rPr lang="lt-LT" sz="1000" b="0" i="0" u="none" strike="noStrike" baseline="0">
              <a:solidFill>
                <a:srgbClr val="333333"/>
              </a:solidFill>
              <a:latin typeface="Times New Roman"/>
              <a:cs typeface="Times New Roman"/>
            </a:rPr>
            <a:t>1) visos deklaruotos išlaidos yra susijusios su </a:t>
          </a:r>
          <a:r>
            <a:rPr lang="lt-LT" sz="1000" b="0" i="0" u="none" strike="noStrike" baseline="0">
              <a:solidFill>
                <a:sysClr val="windowText" lastClr="000000"/>
              </a:solidFill>
              <a:latin typeface="Times New Roman"/>
              <a:cs typeface="Times New Roman"/>
            </a:rPr>
            <a:t>Vidaus saugumo fondo/Specialios tranzito schemos projekto </a:t>
          </a:r>
          <a:r>
            <a:rPr lang="lt-LT" sz="1000" b="0" i="0" u="none" strike="noStrike" baseline="0">
              <a:solidFill>
                <a:srgbClr val="333333"/>
              </a:solidFill>
              <a:latin typeface="Times New Roman"/>
              <a:cs typeface="Times New Roman"/>
            </a:rPr>
            <a:t>įgyvendinimu;</a:t>
          </a:r>
        </a:p>
        <a:p>
          <a:pPr algn="l" rtl="0">
            <a:defRPr sz="1000"/>
          </a:pPr>
          <a:r>
            <a:rPr lang="lt-LT" sz="1000" b="0" i="0" u="none" strike="noStrike" baseline="0">
              <a:solidFill>
                <a:srgbClr val="333333"/>
              </a:solidFill>
              <a:latin typeface="Times New Roman"/>
              <a:cs typeface="Times New Roman"/>
            </a:rPr>
            <a:t>2) deklaruotos išlaidos yra užregistruotos projekto vykdytojo, jo pavaldžių institucijų, padalinių bei jo partnerių (jei taikoma) finansinėje apskaitoje, Lietuvos Respublikoje ir valstybėse, kuriose jie veikia galiojančių apskaitos principų, įstatymų ir kitų teisės aktų nustatyta tvarka;</a:t>
          </a:r>
        </a:p>
        <a:p>
          <a:pPr algn="l" rtl="0">
            <a:defRPr sz="1000"/>
          </a:pPr>
          <a:r>
            <a:rPr lang="lt-LT" sz="1000" b="0" i="0" u="none" strike="noStrike" baseline="0">
              <a:solidFill>
                <a:srgbClr val="333333"/>
              </a:solidFill>
              <a:latin typeface="Times New Roman"/>
              <a:cs typeface="Times New Roman"/>
            </a:rPr>
            <a:t>3) visos deklaruotos išlaidos yra patirtos;</a:t>
          </a:r>
        </a:p>
        <a:p>
          <a:pPr algn="l" rtl="0">
            <a:defRPr sz="1000"/>
          </a:pPr>
          <a:r>
            <a:rPr lang="lt-LT" sz="1000" b="0" i="0" u="none" strike="noStrike" baseline="0">
              <a:solidFill>
                <a:srgbClr val="333333"/>
              </a:solidFill>
              <a:latin typeface="Times New Roman"/>
              <a:cs typeface="Times New Roman"/>
            </a:rPr>
            <a:t>4) deklaruotos išlaidos nebuvo ir nebus finansuojamos kitų Europos Sąjungos ar kitų šalių programų/fondų lėšomis;</a:t>
          </a:r>
        </a:p>
        <a:p>
          <a:pPr algn="l" rtl="0">
            <a:defRPr sz="1000"/>
          </a:pPr>
          <a:r>
            <a:rPr lang="lt-LT" sz="1000" b="0" i="0" u="none" strike="noStrike" baseline="0">
              <a:solidFill>
                <a:srgbClr val="333333"/>
              </a:solidFill>
              <a:latin typeface="Times New Roman"/>
              <a:cs typeface="Times New Roman"/>
            </a:rPr>
            <a:t>5) visas į prašymą išlaidoms apmokėti įtrauktas PVM ir kiti mokesčiai negali būti susigrąžinti, o jei yra teisė susigrąžinti, jie neįtraukti į deklaruojamą sumą.</a:t>
          </a:r>
        </a:p>
        <a:p>
          <a:pPr algn="l" rtl="0">
            <a:defRPr sz="1000"/>
          </a:pPr>
          <a:r>
            <a:rPr lang="lt-LT" sz="1000" b="0" i="0" u="none" strike="noStrike" baseline="0">
              <a:solidFill>
                <a:srgbClr val="333333"/>
              </a:solidFill>
              <a:latin typeface="Times New Roman"/>
              <a:cs typeface="Times New Roman"/>
            </a:rPr>
            <a:t>.</a:t>
          </a:r>
          <a:endParaRPr lang="lt-LT" sz="1000" b="0" i="0" u="none" strike="noStrike" baseline="0">
            <a:solidFill>
              <a:srgbClr val="000000"/>
            </a:solidFill>
            <a:latin typeface="Times New Roman"/>
            <a:cs typeface="Times New Roman"/>
          </a:endParaRPr>
        </a:p>
        <a:p>
          <a:pPr algn="l" rtl="0">
            <a:defRPr sz="1000"/>
          </a:pPr>
          <a:endParaRPr lang="lt-LT" sz="1000" b="0" i="0" u="none" strike="noStrike" baseline="0">
            <a:solidFill>
              <a:srgbClr val="000000"/>
            </a:solidFill>
            <a:latin typeface="Times New Roman"/>
            <a:cs typeface="Times New Roman"/>
          </a:endParaRPr>
        </a:p>
        <a:p>
          <a:pPr algn="l" rtl="0">
            <a:defRPr sz="1000"/>
          </a:pPr>
          <a:endParaRPr lang="lt-LT"/>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BC77"/>
  <sheetViews>
    <sheetView showGridLines="0" tabSelected="1" topLeftCell="A10" zoomScale="115" zoomScaleNormal="115" workbookViewId="0">
      <selection activeCell="BW13" sqref="BW13"/>
    </sheetView>
  </sheetViews>
  <sheetFormatPr defaultColWidth="2.85546875" defaultRowHeight="12.75" x14ac:dyDescent="0.2"/>
  <cols>
    <col min="1" max="1" width="3" style="16" customWidth="1"/>
    <col min="2" max="17" width="2.85546875" style="16" customWidth="1"/>
    <col min="18" max="18" width="3.28515625" style="16" customWidth="1"/>
    <col min="19" max="19" width="2.85546875" style="16" customWidth="1"/>
    <col min="20" max="20" width="3.140625" style="16" customWidth="1"/>
    <col min="21" max="25" width="2.85546875" style="16" customWidth="1"/>
    <col min="26" max="26" width="2.42578125" style="16" customWidth="1"/>
    <col min="27" max="35" width="2.85546875" style="16" customWidth="1"/>
    <col min="36" max="43" width="2.85546875" style="16" hidden="1" customWidth="1"/>
    <col min="44" max="44" width="33.85546875" style="16" hidden="1" customWidth="1"/>
    <col min="45" max="55" width="2.85546875" style="16" hidden="1" customWidth="1"/>
    <col min="56" max="59" width="2.85546875" style="16" customWidth="1"/>
    <col min="60" max="16384" width="2.85546875" style="16"/>
  </cols>
  <sheetData>
    <row r="1" spans="2:44" ht="19.5" customHeight="1" x14ac:dyDescent="0.2">
      <c r="B1" s="17" t="str">
        <f>+IF(O4=0,"Būtina užpildyti melsvos spalvos laukelius. Kiti laukai yra apsaugoti nuo koregavimo","")</f>
        <v>Būtina užpildyti melsvos spalvos laukelius. Kiti laukai yra apsaugoti nuo koregavimo</v>
      </c>
    </row>
    <row r="2" spans="2:44" ht="15.75" x14ac:dyDescent="0.25">
      <c r="B2" s="118" t="s">
        <v>0</v>
      </c>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row>
    <row r="3" spans="2:44" ht="10.5" customHeight="1" x14ac:dyDescent="0.2"/>
    <row r="4" spans="2:44" ht="14.25" x14ac:dyDescent="0.2">
      <c r="K4" s="17"/>
      <c r="M4" s="78" t="s">
        <v>1</v>
      </c>
      <c r="N4" s="78"/>
      <c r="O4" s="119"/>
      <c r="P4" s="119"/>
      <c r="Q4" s="119"/>
      <c r="R4" s="119"/>
      <c r="S4" s="119"/>
    </row>
    <row r="5" spans="2:44" x14ac:dyDescent="0.2">
      <c r="M5" s="120" t="s">
        <v>2</v>
      </c>
      <c r="N5" s="120"/>
      <c r="O5" s="121"/>
      <c r="P5" s="121"/>
      <c r="Q5" s="121"/>
      <c r="R5" s="121"/>
      <c r="S5" s="121"/>
    </row>
    <row r="6" spans="2:44" x14ac:dyDescent="0.2">
      <c r="AR6" s="18" t="s">
        <v>3</v>
      </c>
    </row>
    <row r="7" spans="2:44" ht="12.75" customHeight="1" x14ac:dyDescent="0.2">
      <c r="B7" s="84" t="s">
        <v>51</v>
      </c>
      <c r="C7" s="85"/>
      <c r="D7" s="85"/>
      <c r="E7" s="85"/>
      <c r="F7" s="85"/>
      <c r="G7" s="85"/>
      <c r="H7" s="85"/>
      <c r="I7" s="85"/>
      <c r="J7" s="85"/>
      <c r="K7" s="85"/>
      <c r="L7" s="85"/>
      <c r="M7" s="85"/>
      <c r="N7" s="104"/>
      <c r="O7" s="105"/>
      <c r="P7" s="105"/>
      <c r="Q7" s="105"/>
      <c r="R7" s="105"/>
      <c r="S7" s="105"/>
      <c r="T7" s="105"/>
      <c r="U7" s="105"/>
      <c r="V7" s="105"/>
      <c r="W7" s="105"/>
      <c r="X7" s="105"/>
      <c r="Y7" s="105"/>
      <c r="Z7" s="105"/>
      <c r="AA7" s="105"/>
      <c r="AB7" s="105"/>
      <c r="AC7" s="105"/>
      <c r="AD7" s="105"/>
      <c r="AE7" s="106"/>
      <c r="AR7" s="20" t="s">
        <v>77</v>
      </c>
    </row>
    <row r="8" spans="2:44" ht="25.5" customHeight="1" x14ac:dyDescent="0.2">
      <c r="B8" s="84" t="s">
        <v>35</v>
      </c>
      <c r="C8" s="85"/>
      <c r="D8" s="85"/>
      <c r="E8" s="85"/>
      <c r="F8" s="85"/>
      <c r="G8" s="85"/>
      <c r="H8" s="85"/>
      <c r="I8" s="85"/>
      <c r="J8" s="85"/>
      <c r="K8" s="85"/>
      <c r="L8" s="85"/>
      <c r="M8" s="85"/>
      <c r="N8" s="104"/>
      <c r="O8" s="105"/>
      <c r="P8" s="105"/>
      <c r="Q8" s="105"/>
      <c r="R8" s="105"/>
      <c r="S8" s="105"/>
      <c r="T8" s="105"/>
      <c r="U8" s="105"/>
      <c r="V8" s="105"/>
      <c r="W8" s="105"/>
      <c r="X8" s="105"/>
      <c r="Y8" s="105"/>
      <c r="Z8" s="105"/>
      <c r="AA8" s="105"/>
      <c r="AB8" s="105"/>
      <c r="AC8" s="105"/>
      <c r="AD8" s="105"/>
      <c r="AE8" s="106"/>
      <c r="AR8" s="20" t="s">
        <v>78</v>
      </c>
    </row>
    <row r="9" spans="2:44" ht="12.75" customHeight="1" x14ac:dyDescent="0.2">
      <c r="B9" s="84" t="s">
        <v>34</v>
      </c>
      <c r="C9" s="85"/>
      <c r="D9" s="85"/>
      <c r="E9" s="85"/>
      <c r="F9" s="85"/>
      <c r="G9" s="85"/>
      <c r="H9" s="85"/>
      <c r="I9" s="85"/>
      <c r="J9" s="85"/>
      <c r="K9" s="85"/>
      <c r="L9" s="85"/>
      <c r="M9" s="85"/>
      <c r="N9" s="104"/>
      <c r="O9" s="105"/>
      <c r="P9" s="105"/>
      <c r="Q9" s="105"/>
      <c r="R9" s="105"/>
      <c r="S9" s="105"/>
      <c r="T9" s="105"/>
      <c r="U9" s="105"/>
      <c r="V9" s="105"/>
      <c r="W9" s="105"/>
      <c r="X9" s="105"/>
      <c r="Y9" s="105"/>
      <c r="Z9" s="105"/>
      <c r="AA9" s="105"/>
      <c r="AB9" s="105"/>
      <c r="AC9" s="105"/>
      <c r="AD9" s="105"/>
      <c r="AE9" s="106"/>
      <c r="AR9" s="20"/>
    </row>
    <row r="10" spans="2:44" ht="12.75" customHeight="1" x14ac:dyDescent="0.2">
      <c r="B10" s="116" t="s">
        <v>70</v>
      </c>
      <c r="C10" s="117"/>
      <c r="D10" s="117"/>
      <c r="E10" s="117"/>
      <c r="F10" s="117"/>
      <c r="G10" s="117"/>
      <c r="H10" s="117"/>
      <c r="I10" s="117"/>
      <c r="J10" s="117"/>
      <c r="K10" s="117"/>
      <c r="L10" s="117"/>
      <c r="M10" s="117"/>
      <c r="N10" s="104"/>
      <c r="O10" s="105"/>
      <c r="P10" s="105"/>
      <c r="Q10" s="105"/>
      <c r="R10" s="105"/>
      <c r="S10" s="105"/>
      <c r="T10" s="105"/>
      <c r="U10" s="105"/>
      <c r="V10" s="105"/>
      <c r="W10" s="105"/>
      <c r="X10" s="105"/>
      <c r="Y10" s="105"/>
      <c r="Z10" s="105"/>
      <c r="AA10" s="105"/>
      <c r="AB10" s="105"/>
      <c r="AC10" s="105"/>
      <c r="AD10" s="105"/>
      <c r="AE10" s="106"/>
      <c r="AR10" s="20"/>
    </row>
    <row r="11" spans="2:44" ht="38.25" customHeight="1" x14ac:dyDescent="0.2">
      <c r="B11" s="84" t="s">
        <v>33</v>
      </c>
      <c r="C11" s="85"/>
      <c r="D11" s="85"/>
      <c r="E11" s="85"/>
      <c r="F11" s="85"/>
      <c r="G11" s="85"/>
      <c r="H11" s="85"/>
      <c r="I11" s="85"/>
      <c r="J11" s="85"/>
      <c r="K11" s="85"/>
      <c r="L11" s="85"/>
      <c r="M11" s="85"/>
      <c r="N11" s="104"/>
      <c r="O11" s="105"/>
      <c r="P11" s="105"/>
      <c r="Q11" s="105"/>
      <c r="R11" s="105"/>
      <c r="S11" s="105"/>
      <c r="T11" s="105"/>
      <c r="U11" s="105"/>
      <c r="V11" s="105"/>
      <c r="W11" s="105"/>
      <c r="X11" s="105"/>
      <c r="Y11" s="105"/>
      <c r="Z11" s="105"/>
      <c r="AA11" s="105"/>
      <c r="AB11" s="105"/>
      <c r="AC11" s="105"/>
      <c r="AD11" s="105"/>
      <c r="AE11" s="106"/>
      <c r="AR11" s="20" t="s">
        <v>42</v>
      </c>
    </row>
    <row r="12" spans="2:44" x14ac:dyDescent="0.2">
      <c r="AR12" s="20" t="s">
        <v>32</v>
      </c>
    </row>
    <row r="13" spans="2:44" ht="12.75" customHeight="1" x14ac:dyDescent="0.2">
      <c r="B13" s="81" t="s">
        <v>17</v>
      </c>
      <c r="C13" s="82"/>
      <c r="D13" s="82"/>
      <c r="E13" s="82"/>
      <c r="F13" s="82"/>
      <c r="G13" s="82"/>
      <c r="H13" s="82"/>
      <c r="I13" s="82"/>
      <c r="J13" s="82"/>
      <c r="K13" s="82"/>
      <c r="L13" s="82"/>
      <c r="M13" s="83"/>
      <c r="N13" s="104"/>
      <c r="O13" s="105"/>
      <c r="P13" s="105"/>
      <c r="Q13" s="105"/>
      <c r="R13" s="105"/>
      <c r="S13" s="105"/>
      <c r="T13" s="105"/>
      <c r="U13" s="105"/>
      <c r="V13" s="105"/>
      <c r="W13" s="105"/>
      <c r="X13" s="105"/>
      <c r="Y13" s="105"/>
      <c r="Z13" s="105"/>
      <c r="AA13" s="105"/>
      <c r="AB13" s="105"/>
      <c r="AC13" s="105"/>
      <c r="AD13" s="105"/>
      <c r="AE13" s="106"/>
      <c r="AR13" s="18"/>
    </row>
    <row r="14" spans="2:44" x14ac:dyDescent="0.2">
      <c r="B14" s="84" t="s">
        <v>7</v>
      </c>
      <c r="C14" s="85"/>
      <c r="D14" s="85"/>
      <c r="E14" s="85"/>
      <c r="F14" s="85"/>
      <c r="G14" s="85"/>
      <c r="H14" s="85"/>
      <c r="I14" s="85"/>
      <c r="J14" s="85"/>
      <c r="K14" s="85"/>
      <c r="L14" s="85"/>
      <c r="M14" s="85"/>
      <c r="N14" s="104"/>
      <c r="O14" s="105"/>
      <c r="P14" s="105"/>
      <c r="Q14" s="105"/>
      <c r="R14" s="105"/>
      <c r="S14" s="105"/>
      <c r="T14" s="105"/>
      <c r="U14" s="105"/>
      <c r="V14" s="105"/>
      <c r="W14" s="105"/>
      <c r="X14" s="105"/>
      <c r="Y14" s="105"/>
      <c r="Z14" s="105"/>
      <c r="AA14" s="105"/>
      <c r="AB14" s="105"/>
      <c r="AC14" s="105"/>
      <c r="AD14" s="105"/>
      <c r="AE14" s="106"/>
      <c r="AR14" s="18" t="s">
        <v>5</v>
      </c>
    </row>
    <row r="15" spans="2:44" ht="15" customHeight="1" x14ac:dyDescent="0.2">
      <c r="AR15" s="18" t="s">
        <v>6</v>
      </c>
    </row>
    <row r="16" spans="2:44" x14ac:dyDescent="0.2">
      <c r="B16" s="97" t="s">
        <v>25</v>
      </c>
      <c r="C16" s="97"/>
      <c r="D16" s="97"/>
      <c r="E16" s="97"/>
      <c r="F16" s="97"/>
      <c r="G16" s="97"/>
      <c r="H16" s="97"/>
      <c r="I16" s="97"/>
      <c r="J16" s="97"/>
      <c r="K16" s="97"/>
      <c r="L16" s="97"/>
      <c r="M16" s="97"/>
      <c r="N16" s="89" t="s">
        <v>36</v>
      </c>
      <c r="O16" s="89"/>
      <c r="P16" s="89"/>
      <c r="Q16" s="89"/>
      <c r="R16" s="89"/>
      <c r="S16" s="89"/>
      <c r="T16" s="89"/>
      <c r="U16" s="89"/>
      <c r="AR16" s="18" t="s">
        <v>28</v>
      </c>
    </row>
    <row r="17" spans="2:44" ht="12.75" customHeight="1" x14ac:dyDescent="0.2">
      <c r="B17" s="79" t="s">
        <v>74</v>
      </c>
      <c r="C17" s="80"/>
      <c r="D17" s="80"/>
      <c r="E17" s="80"/>
      <c r="F17" s="80"/>
      <c r="G17" s="80"/>
      <c r="H17" s="80"/>
      <c r="I17" s="80"/>
      <c r="J17" s="80"/>
      <c r="K17" s="80"/>
      <c r="L17" s="80"/>
      <c r="M17" s="80"/>
      <c r="N17" s="107">
        <v>7000</v>
      </c>
      <c r="O17" s="107"/>
      <c r="P17" s="107"/>
      <c r="Q17" s="107"/>
      <c r="R17" s="107"/>
      <c r="S17" s="107"/>
      <c r="T17" s="107"/>
      <c r="U17" s="107"/>
      <c r="AR17" s="34">
        <v>0</v>
      </c>
    </row>
    <row r="18" spans="2:44" x14ac:dyDescent="0.2">
      <c r="B18" s="79" t="s">
        <v>71</v>
      </c>
      <c r="C18" s="80"/>
      <c r="D18" s="80"/>
      <c r="E18" s="80"/>
      <c r="F18" s="80"/>
      <c r="G18" s="80"/>
      <c r="H18" s="80"/>
      <c r="I18" s="80"/>
      <c r="J18" s="80"/>
      <c r="K18" s="80"/>
      <c r="L18" s="80"/>
      <c r="M18" s="80"/>
      <c r="N18" s="108">
        <v>0.75</v>
      </c>
      <c r="O18" s="108"/>
      <c r="P18" s="108"/>
      <c r="Q18" s="108"/>
      <c r="R18" s="108"/>
      <c r="S18" s="108"/>
      <c r="T18" s="108"/>
      <c r="U18" s="108"/>
      <c r="V18" s="21"/>
      <c r="W18" s="21"/>
      <c r="X18" s="21"/>
      <c r="Y18" s="21"/>
      <c r="Z18" s="21"/>
      <c r="AA18" s="21"/>
      <c r="AB18" s="21"/>
      <c r="AC18" s="21"/>
      <c r="AD18" s="21"/>
      <c r="AE18" s="21"/>
      <c r="AR18" s="34">
        <v>0.5</v>
      </c>
    </row>
    <row r="19" spans="2:44" x14ac:dyDescent="0.2">
      <c r="B19" s="79" t="s">
        <v>24</v>
      </c>
      <c r="C19" s="80"/>
      <c r="D19" s="80"/>
      <c r="E19" s="80"/>
      <c r="F19" s="80"/>
      <c r="G19" s="80"/>
      <c r="H19" s="80"/>
      <c r="I19" s="80"/>
      <c r="J19" s="80"/>
      <c r="K19" s="80"/>
      <c r="L19" s="80"/>
      <c r="M19" s="80"/>
      <c r="N19" s="94">
        <f>IF(N18&lt;=0, 0, (1-N18))</f>
        <v>0.25</v>
      </c>
      <c r="O19" s="95"/>
      <c r="P19" s="95"/>
      <c r="Q19" s="95"/>
      <c r="R19" s="95"/>
      <c r="S19" s="95"/>
      <c r="T19" s="95"/>
      <c r="U19" s="96"/>
      <c r="V19" s="26">
        <f>+N18+N19</f>
        <v>1</v>
      </c>
      <c r="W19" s="21"/>
      <c r="X19" s="21"/>
      <c r="Y19" s="21"/>
      <c r="Z19" s="21"/>
      <c r="AA19" s="21"/>
      <c r="AB19" s="21"/>
      <c r="AC19" s="21"/>
      <c r="AD19" s="21"/>
      <c r="AE19" s="21"/>
      <c r="AR19" s="34">
        <v>0.55000000000000004</v>
      </c>
    </row>
    <row r="20" spans="2:44" x14ac:dyDescent="0.2">
      <c r="B20" s="26"/>
      <c r="C20" s="26"/>
      <c r="D20" s="26"/>
      <c r="E20" s="26"/>
      <c r="F20" s="26"/>
      <c r="G20" s="26"/>
      <c r="H20" s="26"/>
      <c r="I20" s="26"/>
      <c r="J20" s="26"/>
      <c r="K20" s="26"/>
      <c r="L20" s="26"/>
      <c r="M20" s="26"/>
      <c r="N20" s="26"/>
      <c r="O20" s="26"/>
      <c r="P20" s="26"/>
      <c r="Q20" s="26"/>
      <c r="R20" s="26"/>
      <c r="S20" s="26"/>
      <c r="T20" s="26"/>
      <c r="U20" s="26"/>
      <c r="V20" s="26"/>
      <c r="W20" s="21"/>
      <c r="X20" s="21"/>
      <c r="Y20" s="21"/>
      <c r="Z20" s="21"/>
      <c r="AA20" s="21"/>
      <c r="AB20" s="21"/>
      <c r="AC20" s="21"/>
      <c r="AD20" s="21"/>
      <c r="AE20" s="21"/>
      <c r="AR20" s="35">
        <v>0.75</v>
      </c>
    </row>
    <row r="21" spans="2:44" ht="12.75" customHeight="1" x14ac:dyDescent="0.2">
      <c r="B21" s="16" t="s">
        <v>18</v>
      </c>
      <c r="AR21" s="34">
        <v>1</v>
      </c>
    </row>
    <row r="22" spans="2:44" ht="25.5" customHeight="1" x14ac:dyDescent="0.2">
      <c r="B22" s="112" t="s">
        <v>66</v>
      </c>
      <c r="C22" s="113"/>
      <c r="D22" s="113"/>
      <c r="E22" s="113"/>
      <c r="F22" s="113"/>
      <c r="G22" s="113"/>
      <c r="H22" s="113"/>
      <c r="I22" s="113"/>
      <c r="J22" s="113"/>
      <c r="K22" s="113"/>
      <c r="L22" s="113"/>
      <c r="M22" s="114"/>
      <c r="N22" s="91" t="s">
        <v>8</v>
      </c>
      <c r="O22" s="92"/>
      <c r="P22" s="92"/>
      <c r="Q22" s="92"/>
      <c r="R22" s="92"/>
      <c r="S22" s="93"/>
      <c r="T22" s="91" t="s">
        <v>9</v>
      </c>
      <c r="U22" s="92"/>
      <c r="V22" s="92"/>
      <c r="W22" s="92"/>
      <c r="X22" s="92"/>
      <c r="Y22" s="93"/>
      <c r="Z22" s="89" t="s">
        <v>14</v>
      </c>
      <c r="AA22" s="90"/>
      <c r="AB22" s="90"/>
      <c r="AC22" s="90"/>
      <c r="AD22" s="90"/>
      <c r="AE22" s="90"/>
    </row>
    <row r="23" spans="2:44" ht="12.75" customHeight="1" x14ac:dyDescent="0.2">
      <c r="B23" s="115" t="s">
        <v>43</v>
      </c>
      <c r="C23" s="115"/>
      <c r="D23" s="115"/>
      <c r="E23" s="115"/>
      <c r="F23" s="115"/>
      <c r="G23" s="115"/>
      <c r="H23" s="115"/>
      <c r="I23" s="115"/>
      <c r="J23" s="115"/>
      <c r="K23" s="115"/>
      <c r="L23" s="115"/>
      <c r="M23" s="115"/>
      <c r="N23" s="98">
        <f>+'1 priedas (suvestinė lentelė)'!P33</f>
        <v>0.75</v>
      </c>
      <c r="O23" s="99"/>
      <c r="P23" s="99"/>
      <c r="Q23" s="99"/>
      <c r="R23" s="99"/>
      <c r="S23" s="100"/>
      <c r="T23" s="98">
        <f>+'1 priedas (suvestinė lentelė)'!Q33</f>
        <v>0.25</v>
      </c>
      <c r="U23" s="99"/>
      <c r="V23" s="99"/>
      <c r="W23" s="99"/>
      <c r="X23" s="99"/>
      <c r="Y23" s="100"/>
      <c r="Z23" s="101">
        <f>SUM(N23:Y23)</f>
        <v>1</v>
      </c>
      <c r="AA23" s="102"/>
      <c r="AB23" s="102"/>
      <c r="AC23" s="102"/>
      <c r="AD23" s="102"/>
      <c r="AE23" s="103"/>
    </row>
    <row r="24" spans="2:44" ht="12.75" customHeight="1" x14ac:dyDescent="0.2">
      <c r="B24" s="109" t="str">
        <f>+IF(B23=AR32,AR34,AR36)</f>
        <v>2.9.2.1.1.2.</v>
      </c>
      <c r="C24" s="110"/>
      <c r="D24" s="110"/>
      <c r="E24" s="110"/>
      <c r="F24" s="110"/>
      <c r="G24" s="110"/>
      <c r="H24" s="110"/>
      <c r="I24" s="110"/>
      <c r="J24" s="110"/>
      <c r="K24" s="110"/>
      <c r="L24" s="110"/>
      <c r="M24" s="111"/>
      <c r="N24" s="86">
        <f>+'1 priedas (suvestinė lentelė)'!P34</f>
        <v>750</v>
      </c>
      <c r="O24" s="87"/>
      <c r="P24" s="87"/>
      <c r="Q24" s="87"/>
      <c r="R24" s="87"/>
      <c r="S24" s="88"/>
      <c r="T24" s="86">
        <f>+'1 priedas (suvestinė lentelė)'!Q34</f>
        <v>250</v>
      </c>
      <c r="U24" s="87"/>
      <c r="V24" s="87"/>
      <c r="W24" s="87"/>
      <c r="X24" s="87"/>
      <c r="Y24" s="88"/>
      <c r="Z24" s="86">
        <f>SUM(N24:Y24)</f>
        <v>1000</v>
      </c>
      <c r="AA24" s="87"/>
      <c r="AB24" s="87"/>
      <c r="AC24" s="87"/>
      <c r="AD24" s="87"/>
      <c r="AE24" s="88"/>
    </row>
    <row r="25" spans="2:44" x14ac:dyDescent="0.2">
      <c r="B25" s="109" t="str">
        <f>+IF(B23=AR32,AR35,AR37)</f>
        <v>2.9.2.2.1.2.</v>
      </c>
      <c r="C25" s="110"/>
      <c r="D25" s="110"/>
      <c r="E25" s="110"/>
      <c r="F25" s="110"/>
      <c r="G25" s="110"/>
      <c r="H25" s="110"/>
      <c r="I25" s="110"/>
      <c r="J25" s="110"/>
      <c r="K25" s="110"/>
      <c r="L25" s="110"/>
      <c r="M25" s="111"/>
      <c r="N25" s="86">
        <f>+'1 priedas (suvestinė lentelė)'!P35</f>
        <v>0</v>
      </c>
      <c r="O25" s="87"/>
      <c r="P25" s="87"/>
      <c r="Q25" s="87"/>
      <c r="R25" s="87"/>
      <c r="S25" s="88"/>
      <c r="T25" s="86">
        <f>+'1 priedas (suvestinė lentelė)'!Q35</f>
        <v>0</v>
      </c>
      <c r="U25" s="87"/>
      <c r="V25" s="87"/>
      <c r="W25" s="87"/>
      <c r="X25" s="87"/>
      <c r="Y25" s="88"/>
      <c r="Z25" s="86">
        <f>SUM(N25:Y25)</f>
        <v>0</v>
      </c>
      <c r="AA25" s="87"/>
      <c r="AB25" s="87"/>
      <c r="AC25" s="87"/>
      <c r="AD25" s="87"/>
      <c r="AE25" s="88"/>
    </row>
    <row r="26" spans="2:44" ht="12.75" customHeight="1" x14ac:dyDescent="0.2"/>
    <row r="27" spans="2:44" ht="12.75" customHeight="1" x14ac:dyDescent="0.2"/>
    <row r="28" spans="2:44" x14ac:dyDescent="0.2">
      <c r="B28" s="16" t="s">
        <v>31</v>
      </c>
    </row>
    <row r="29" spans="2:44" x14ac:dyDescent="0.2">
      <c r="AF29" s="22"/>
      <c r="AG29" s="19"/>
    </row>
    <row r="30" spans="2:44" x14ac:dyDescent="0.2">
      <c r="AF30" s="22"/>
      <c r="AG30" s="19"/>
    </row>
    <row r="31" spans="2:44" ht="12.75" customHeight="1" x14ac:dyDescent="0.2">
      <c r="AF31" s="22"/>
      <c r="AG31" s="19"/>
    </row>
    <row r="32" spans="2:44" ht="12.75" customHeight="1" x14ac:dyDescent="0.2">
      <c r="AF32" s="22"/>
      <c r="AR32" s="16" t="s">
        <v>43</v>
      </c>
    </row>
    <row r="33" spans="2:44" x14ac:dyDescent="0.2">
      <c r="AR33" s="16" t="s">
        <v>44</v>
      </c>
    </row>
    <row r="34" spans="2:44" x14ac:dyDescent="0.2">
      <c r="AR34" s="16" t="s">
        <v>38</v>
      </c>
    </row>
    <row r="35" spans="2:44" x14ac:dyDescent="0.2">
      <c r="AR35" s="16" t="s">
        <v>39</v>
      </c>
    </row>
    <row r="36" spans="2:44" x14ac:dyDescent="0.2">
      <c r="AR36" s="16" t="s">
        <v>40</v>
      </c>
    </row>
    <row r="37" spans="2:44" x14ac:dyDescent="0.2">
      <c r="AR37" s="16" t="s">
        <v>41</v>
      </c>
    </row>
    <row r="39" spans="2:44" ht="22.5" customHeight="1" x14ac:dyDescent="0.2"/>
    <row r="40" spans="2:44" ht="18" customHeight="1" x14ac:dyDescent="0.2"/>
    <row r="41" spans="2:44" x14ac:dyDescent="0.2">
      <c r="B41" s="16" t="s">
        <v>20</v>
      </c>
      <c r="C41" s="19"/>
      <c r="D41" s="19"/>
      <c r="E41" s="19"/>
      <c r="F41" s="19"/>
      <c r="G41" s="19"/>
      <c r="H41" s="19"/>
      <c r="I41" s="19"/>
      <c r="J41" s="19"/>
      <c r="K41" s="19"/>
      <c r="L41" s="19"/>
      <c r="M41" s="19"/>
      <c r="N41" s="75"/>
      <c r="O41" s="75"/>
      <c r="P41" s="75"/>
      <c r="Q41" s="75"/>
      <c r="R41" s="75"/>
      <c r="S41" s="75"/>
      <c r="T41" s="75"/>
      <c r="U41" s="75"/>
      <c r="V41" s="75"/>
      <c r="W41" s="75"/>
      <c r="X41" s="75"/>
      <c r="Y41" s="75"/>
      <c r="Z41" s="75"/>
      <c r="AA41" s="75"/>
      <c r="AB41" s="75"/>
      <c r="AC41" s="75"/>
      <c r="AD41" s="75"/>
      <c r="AE41" s="75"/>
    </row>
    <row r="42" spans="2:44" x14ac:dyDescent="0.2">
      <c r="Q42" s="23" t="s">
        <v>21</v>
      </c>
    </row>
    <row r="45" spans="2:44" x14ac:dyDescent="0.2">
      <c r="B45" s="24" t="s">
        <v>19</v>
      </c>
      <c r="N45" s="75"/>
      <c r="O45" s="75"/>
      <c r="P45" s="75"/>
      <c r="Q45" s="75"/>
      <c r="R45" s="75"/>
      <c r="S45" s="75"/>
      <c r="T45" s="75"/>
      <c r="U45" s="75"/>
      <c r="V45" s="75"/>
      <c r="W45" s="75"/>
      <c r="X45" s="75"/>
      <c r="Y45" s="75"/>
      <c r="Z45" s="75"/>
      <c r="AA45" s="75"/>
      <c r="AB45" s="75"/>
      <c r="AC45" s="75"/>
      <c r="AD45" s="75"/>
      <c r="AE45" s="75"/>
    </row>
    <row r="46" spans="2:44" x14ac:dyDescent="0.2">
      <c r="B46" s="19"/>
      <c r="C46" s="19"/>
      <c r="D46" s="19"/>
      <c r="E46" s="19"/>
      <c r="F46" s="19"/>
      <c r="G46" s="19"/>
      <c r="H46" s="19"/>
      <c r="I46" s="19"/>
      <c r="J46" s="19"/>
      <c r="K46" s="19"/>
      <c r="M46" s="23"/>
      <c r="N46" s="23"/>
      <c r="O46" s="19"/>
      <c r="P46" s="19"/>
      <c r="Q46" s="23" t="s">
        <v>21</v>
      </c>
      <c r="R46" s="19"/>
      <c r="S46" s="19"/>
      <c r="T46" s="19"/>
      <c r="U46" s="19"/>
      <c r="V46" s="19"/>
      <c r="W46" s="25"/>
      <c r="X46" s="19"/>
      <c r="Y46" s="19"/>
      <c r="Z46" s="19"/>
      <c r="AA46" s="19"/>
      <c r="AB46" s="19"/>
      <c r="AC46" s="19"/>
    </row>
    <row r="56" spans="32:50" x14ac:dyDescent="0.2">
      <c r="AF56" s="19"/>
      <c r="AG56" s="19"/>
      <c r="AH56" s="19"/>
    </row>
    <row r="63" spans="32:50" ht="19.5" customHeight="1" x14ac:dyDescent="0.2">
      <c r="AQ63" s="16">
        <v>1</v>
      </c>
      <c r="AR63" s="70" t="s">
        <v>52</v>
      </c>
      <c r="AS63" s="70"/>
      <c r="AT63" s="70"/>
      <c r="AU63" s="70"/>
      <c r="AV63" s="70"/>
      <c r="AW63" s="70"/>
      <c r="AX63" s="70"/>
    </row>
    <row r="64" spans="32:50" ht="12.75" customHeight="1" x14ac:dyDescent="0.2">
      <c r="AQ64" s="16">
        <v>2</v>
      </c>
      <c r="AR64" s="71" t="s">
        <v>53</v>
      </c>
      <c r="AS64" s="71"/>
      <c r="AT64" s="71"/>
      <c r="AU64" s="71"/>
      <c r="AV64" s="71"/>
      <c r="AW64" s="71"/>
      <c r="AX64" s="71"/>
    </row>
    <row r="65" spans="43:50" ht="12.75" customHeight="1" x14ac:dyDescent="0.2">
      <c r="AQ65" s="16">
        <v>3</v>
      </c>
      <c r="AR65" s="71" t="s">
        <v>54</v>
      </c>
      <c r="AS65" s="71"/>
      <c r="AT65" s="71"/>
      <c r="AU65" s="71"/>
      <c r="AV65" s="71"/>
      <c r="AW65" s="71"/>
      <c r="AX65" s="71"/>
    </row>
    <row r="66" spans="43:50" x14ac:dyDescent="0.2">
      <c r="AQ66" s="16">
        <v>4</v>
      </c>
      <c r="AR66" s="71" t="s">
        <v>69</v>
      </c>
      <c r="AS66" s="71"/>
      <c r="AT66" s="71"/>
      <c r="AU66" s="71"/>
      <c r="AV66" s="71"/>
      <c r="AW66" s="71"/>
      <c r="AX66" s="71"/>
    </row>
    <row r="67" spans="43:50" ht="12.75" customHeight="1" x14ac:dyDescent="0.2">
      <c r="AQ67" s="16">
        <v>5</v>
      </c>
      <c r="AR67" s="71" t="s">
        <v>55</v>
      </c>
      <c r="AS67" s="71"/>
      <c r="AT67" s="71"/>
      <c r="AU67" s="71"/>
      <c r="AV67" s="71"/>
      <c r="AW67" s="71"/>
      <c r="AX67" s="71"/>
    </row>
    <row r="68" spans="43:50" ht="12.75" customHeight="1" x14ac:dyDescent="0.2">
      <c r="AQ68" s="16">
        <v>6</v>
      </c>
      <c r="AR68" s="71" t="s">
        <v>56</v>
      </c>
      <c r="AS68" s="71"/>
      <c r="AT68" s="71"/>
      <c r="AU68" s="71"/>
      <c r="AV68" s="71"/>
      <c r="AW68" s="71"/>
      <c r="AX68" s="71"/>
    </row>
    <row r="69" spans="43:50" x14ac:dyDescent="0.2">
      <c r="AQ69" s="16">
        <v>7</v>
      </c>
      <c r="AR69" s="71" t="s">
        <v>57</v>
      </c>
      <c r="AS69" s="71"/>
      <c r="AT69" s="71"/>
      <c r="AU69" s="71"/>
      <c r="AV69" s="71"/>
      <c r="AW69" s="71"/>
      <c r="AX69" s="71"/>
    </row>
    <row r="70" spans="43:50" ht="12.75" customHeight="1" x14ac:dyDescent="0.2">
      <c r="AQ70" s="16">
        <v>8</v>
      </c>
      <c r="AR70" s="71" t="s">
        <v>58</v>
      </c>
      <c r="AS70" s="71"/>
      <c r="AT70" s="71"/>
      <c r="AU70" s="71"/>
      <c r="AV70" s="71"/>
      <c r="AW70" s="71"/>
      <c r="AX70" s="71"/>
    </row>
    <row r="71" spans="43:50" ht="12.75" customHeight="1" x14ac:dyDescent="0.2">
      <c r="AQ71" s="16">
        <v>9</v>
      </c>
      <c r="AR71" s="71" t="s">
        <v>59</v>
      </c>
      <c r="AS71" s="71"/>
      <c r="AT71" s="71"/>
      <c r="AU71" s="71"/>
      <c r="AV71" s="71"/>
      <c r="AW71" s="71"/>
      <c r="AX71" s="71"/>
    </row>
    <row r="72" spans="43:50" ht="12.75" customHeight="1" x14ac:dyDescent="0.2">
      <c r="AQ72" s="16">
        <v>10</v>
      </c>
      <c r="AR72" s="71" t="s">
        <v>60</v>
      </c>
      <c r="AS72" s="71"/>
      <c r="AT72" s="71"/>
      <c r="AU72" s="71"/>
      <c r="AV72" s="71"/>
      <c r="AW72" s="71"/>
      <c r="AX72" s="71"/>
    </row>
    <row r="73" spans="43:50" x14ac:dyDescent="0.2">
      <c r="AQ73" s="16">
        <v>11</v>
      </c>
      <c r="AR73" s="71" t="s">
        <v>61</v>
      </c>
      <c r="AS73" s="71"/>
      <c r="AT73" s="71"/>
      <c r="AU73" s="71"/>
      <c r="AV73" s="71"/>
      <c r="AW73" s="71"/>
      <c r="AX73" s="71"/>
    </row>
    <row r="74" spans="43:50" ht="12.75" customHeight="1" x14ac:dyDescent="0.2">
      <c r="AQ74" s="16">
        <v>12</v>
      </c>
      <c r="AR74" s="71" t="s">
        <v>62</v>
      </c>
      <c r="AS74" s="71"/>
      <c r="AT74" s="71"/>
      <c r="AU74" s="71"/>
      <c r="AV74" s="71"/>
      <c r="AW74" s="71"/>
      <c r="AX74" s="71"/>
    </row>
    <row r="75" spans="43:50" ht="12.75" customHeight="1" x14ac:dyDescent="0.2">
      <c r="AQ75" s="16">
        <v>13</v>
      </c>
      <c r="AR75" s="71" t="s">
        <v>63</v>
      </c>
      <c r="AS75" s="71"/>
      <c r="AT75" s="71"/>
      <c r="AU75" s="71"/>
      <c r="AV75" s="71"/>
      <c r="AW75" s="71"/>
      <c r="AX75" s="71"/>
    </row>
    <row r="76" spans="43:50" x14ac:dyDescent="0.2">
      <c r="AQ76" s="16">
        <v>14</v>
      </c>
      <c r="AR76" s="71" t="s">
        <v>64</v>
      </c>
      <c r="AS76" s="71"/>
      <c r="AT76" s="71"/>
      <c r="AU76" s="71"/>
      <c r="AV76" s="71"/>
      <c r="AW76" s="71"/>
      <c r="AX76" s="71"/>
    </row>
    <row r="77" spans="43:50" x14ac:dyDescent="0.2">
      <c r="AR77" s="78"/>
      <c r="AS77" s="78"/>
      <c r="AT77" s="78"/>
      <c r="AU77" s="78"/>
      <c r="AV77" s="78"/>
      <c r="AW77" s="78"/>
      <c r="AX77" s="78"/>
    </row>
  </sheetData>
  <dataConsolidate/>
  <mergeCells count="44">
    <mergeCell ref="N10:AE10"/>
    <mergeCell ref="B10:M10"/>
    <mergeCell ref="B2:AE2"/>
    <mergeCell ref="M4:N4"/>
    <mergeCell ref="O4:S4"/>
    <mergeCell ref="M5:N5"/>
    <mergeCell ref="O5:S5"/>
    <mergeCell ref="B19:M19"/>
    <mergeCell ref="N18:U18"/>
    <mergeCell ref="B24:M24"/>
    <mergeCell ref="B25:M25"/>
    <mergeCell ref="B7:M7"/>
    <mergeCell ref="B9:M9"/>
    <mergeCell ref="N7:AE7"/>
    <mergeCell ref="N9:AE9"/>
    <mergeCell ref="B8:M8"/>
    <mergeCell ref="N8:AE8"/>
    <mergeCell ref="N25:S25"/>
    <mergeCell ref="T25:Y25"/>
    <mergeCell ref="Z25:AE25"/>
    <mergeCell ref="B22:M22"/>
    <mergeCell ref="B23:M23"/>
    <mergeCell ref="T24:Y24"/>
    <mergeCell ref="N11:AE11"/>
    <mergeCell ref="N13:AE13"/>
    <mergeCell ref="N14:AE14"/>
    <mergeCell ref="N17:U17"/>
    <mergeCell ref="B18:M18"/>
    <mergeCell ref="AR77:AX77"/>
    <mergeCell ref="B17:M17"/>
    <mergeCell ref="B13:M13"/>
    <mergeCell ref="B11:M11"/>
    <mergeCell ref="Z24:AE24"/>
    <mergeCell ref="Z22:AE22"/>
    <mergeCell ref="N22:S22"/>
    <mergeCell ref="T22:Y22"/>
    <mergeCell ref="B14:M14"/>
    <mergeCell ref="N16:U16"/>
    <mergeCell ref="N19:U19"/>
    <mergeCell ref="B16:M16"/>
    <mergeCell ref="N23:S23"/>
    <mergeCell ref="T23:Y23"/>
    <mergeCell ref="Z23:AE23"/>
    <mergeCell ref="N24:S24"/>
  </mergeCells>
  <phoneticPr fontId="6" type="noConversion"/>
  <conditionalFormatting sqref="O4:S5 N17:U17">
    <cfRule type="cellIs" dxfId="21" priority="20" stopIfTrue="1" operator="equal">
      <formula>0</formula>
    </cfRule>
  </conditionalFormatting>
  <conditionalFormatting sqref="N18:U18">
    <cfRule type="cellIs" dxfId="20" priority="19" stopIfTrue="1" operator="equal">
      <formula>0</formula>
    </cfRule>
  </conditionalFormatting>
  <conditionalFormatting sqref="B23:M23">
    <cfRule type="expression" priority="1">
      <formula>$B23&lt;&gt;""</formula>
    </cfRule>
    <cfRule type="cellIs" dxfId="19" priority="15" stopIfTrue="1" operator="equal">
      <formula>0</formula>
    </cfRule>
  </conditionalFormatting>
  <conditionalFormatting sqref="N7">
    <cfRule type="containsBlanks" dxfId="18" priority="13" stopIfTrue="1">
      <formula>LEN(TRIM(N7))=0</formula>
    </cfRule>
  </conditionalFormatting>
  <conditionalFormatting sqref="N7">
    <cfRule type="expression" dxfId="17" priority="12">
      <formula>$N7&lt;&gt;""</formula>
    </cfRule>
  </conditionalFormatting>
  <conditionalFormatting sqref="N8">
    <cfRule type="containsBlanks" dxfId="16" priority="11" stopIfTrue="1">
      <formula>LEN(TRIM(N8))=0</formula>
    </cfRule>
  </conditionalFormatting>
  <conditionalFormatting sqref="N8">
    <cfRule type="expression" dxfId="15" priority="10">
      <formula>$N8&lt;&gt;""</formula>
    </cfRule>
  </conditionalFormatting>
  <conditionalFormatting sqref="N9:N10">
    <cfRule type="containsBlanks" dxfId="14" priority="9" stopIfTrue="1">
      <formula>LEN(TRIM(N9))=0</formula>
    </cfRule>
  </conditionalFormatting>
  <conditionalFormatting sqref="N9:N10">
    <cfRule type="expression" dxfId="13" priority="8">
      <formula>$N9&lt;&gt;""</formula>
    </cfRule>
  </conditionalFormatting>
  <conditionalFormatting sqref="N11">
    <cfRule type="containsBlanks" dxfId="12" priority="7" stopIfTrue="1">
      <formula>LEN(TRIM(N11))=0</formula>
    </cfRule>
  </conditionalFormatting>
  <conditionalFormatting sqref="N11">
    <cfRule type="expression" dxfId="11" priority="6">
      <formula>$N11&lt;&gt;""</formula>
    </cfRule>
  </conditionalFormatting>
  <conditionalFormatting sqref="N13">
    <cfRule type="containsBlanks" dxfId="10" priority="5" stopIfTrue="1">
      <formula>LEN(TRIM(N13))=0</formula>
    </cfRule>
  </conditionalFormatting>
  <conditionalFormatting sqref="N13">
    <cfRule type="expression" dxfId="9" priority="4">
      <formula>$N13&lt;&gt;""</formula>
    </cfRule>
  </conditionalFormatting>
  <conditionalFormatting sqref="N14">
    <cfRule type="containsBlanks" dxfId="8" priority="3" stopIfTrue="1">
      <formula>LEN(TRIM(N14))=0</formula>
    </cfRule>
  </conditionalFormatting>
  <conditionalFormatting sqref="N14">
    <cfRule type="expression" dxfId="7" priority="2">
      <formula>$N14&lt;&gt;""</formula>
    </cfRule>
  </conditionalFormatting>
  <dataValidations count="4">
    <dataValidation type="date" errorStyle="information" allowBlank="1" showInputMessage="1" showErrorMessage="1" errorTitle="Dėmesio!" error="Šiame langelyje reikia nurodyto datą. _x000a_datos skaičiai turi būti atskirti brukšneliu._x000a_Pavyzdžiui. 2009-01-01." sqref="O5:S5">
      <formula1>1</formula1>
      <formula2>47484</formula2>
    </dataValidation>
    <dataValidation type="list" allowBlank="1" showInputMessage="1" showErrorMessage="1" sqref="B23:M23">
      <formula1>$AR$32:$AR$33</formula1>
    </dataValidation>
    <dataValidation type="list" errorStyle="information" allowBlank="1" showInputMessage="1" showErrorMessage="1" errorTitle="Dėmesio!" error="Šiame langelyje reikia pasirinkti vieną iš sąraše esančiu fondų._x000a_Sąrašą galima iškviesti paspaudus langelio dešinėje puseje atsirandančią rodyklę." sqref="N7:AE7">
      <formula1>$AR$7:$AR$8</formula1>
    </dataValidation>
    <dataValidation type="list" allowBlank="1" showInputMessage="1" showErrorMessage="1" sqref="N8:AE8">
      <formula1>$AR$62:$AR$76</formula1>
    </dataValidation>
  </dataValidations>
  <pageMargins left="0.74803149606299213" right="0.15748031496062992" top="0.78740157480314965" bottom="0.59055118110236227" header="0.51181102362204722" footer="0.51181102362204722"/>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R42"/>
  <sheetViews>
    <sheetView showGridLines="0" zoomScaleNormal="100" workbookViewId="0">
      <selection activeCell="I10" sqref="I10"/>
    </sheetView>
  </sheetViews>
  <sheetFormatPr defaultColWidth="9.140625" defaultRowHeight="12.75" x14ac:dyDescent="0.2"/>
  <cols>
    <col min="1" max="1" width="7" style="4" customWidth="1"/>
    <col min="2" max="2" width="3.28515625" style="4" bestFit="1" customWidth="1"/>
    <col min="3" max="11" width="12.7109375" style="4" customWidth="1"/>
    <col min="12" max="12" width="9.140625" style="4" customWidth="1"/>
    <col min="13" max="13" width="9.140625" style="4" hidden="1" customWidth="1"/>
    <col min="14" max="14" width="12.140625" style="4" hidden="1" customWidth="1"/>
    <col min="15" max="15" width="13.140625" style="4" hidden="1" customWidth="1"/>
    <col min="16" max="16" width="11.140625" style="4" hidden="1" customWidth="1"/>
    <col min="17" max="17" width="10.42578125" style="4" hidden="1" customWidth="1"/>
    <col min="18" max="18" width="9.140625" style="4" hidden="1" customWidth="1"/>
    <col min="19" max="19" width="0" style="4" hidden="1" customWidth="1"/>
    <col min="20" max="16384" width="9.140625" style="4"/>
  </cols>
  <sheetData>
    <row r="1" spans="2:18" ht="15.75" x14ac:dyDescent="0.25">
      <c r="B1" s="27" t="str">
        <f>+IF(C9=0,"Pildoma tik išlaidų suvestinė lentelė. Lentelės eilučių kiekis didėja ją pildant. Pildomi balti laukai. Pilki apsiskaičiuoja automatiškai. Lentelė pildoma kaupimo būdu, t.y. nurodomos visos šio prašymo sąskaitos ir tos, kurios buvo iki šio prašymo.","")</f>
        <v/>
      </c>
    </row>
    <row r="2" spans="2:18" s="2" customFormat="1" ht="15" x14ac:dyDescent="0.25">
      <c r="B2" s="127" t="s">
        <v>48</v>
      </c>
      <c r="C2" s="127"/>
      <c r="D2" s="127"/>
      <c r="E2" s="127"/>
      <c r="F2" s="127"/>
      <c r="G2" s="127"/>
      <c r="H2" s="127"/>
      <c r="I2" s="127"/>
      <c r="J2" s="65">
        <f>+'Titulinis lapas'!O4</f>
        <v>0</v>
      </c>
      <c r="K2" s="48" t="s">
        <v>26</v>
      </c>
    </row>
    <row r="3" spans="2:18" s="2" customFormat="1" ht="6" customHeight="1" x14ac:dyDescent="0.25">
      <c r="B3" s="28"/>
      <c r="C3" s="29"/>
      <c r="D3" s="29"/>
      <c r="E3" s="29"/>
      <c r="F3" s="30"/>
      <c r="G3" s="29"/>
      <c r="H3" s="29"/>
      <c r="I3" s="29"/>
      <c r="J3" s="29"/>
      <c r="K3" s="31"/>
    </row>
    <row r="4" spans="2:18" s="3" customFormat="1" ht="14.25" x14ac:dyDescent="0.2">
      <c r="C4" s="10"/>
      <c r="D4" s="10"/>
      <c r="E4" s="33"/>
      <c r="F4" s="32"/>
      <c r="G4" s="10"/>
      <c r="H4" s="10"/>
      <c r="I4" s="10"/>
      <c r="J4" s="10"/>
      <c r="K4" s="46" t="str">
        <f>'Titulinis lapas'!N16</f>
        <v>Eur</v>
      </c>
    </row>
    <row r="5" spans="2:18" ht="3" customHeight="1" x14ac:dyDescent="0.25">
      <c r="B5" s="27"/>
      <c r="C5" s="11"/>
      <c r="D5" s="11"/>
      <c r="E5" s="11"/>
      <c r="F5" s="11"/>
      <c r="G5" s="11"/>
      <c r="H5" s="11"/>
      <c r="I5" s="11"/>
      <c r="J5" s="11"/>
      <c r="K5" s="3"/>
      <c r="N5" s="3"/>
      <c r="O5" s="3"/>
      <c r="P5" s="3"/>
      <c r="Q5" s="3"/>
      <c r="R5" s="3"/>
    </row>
    <row r="6" spans="2:18" s="6" customFormat="1" ht="48" x14ac:dyDescent="0.2">
      <c r="B6" s="64" t="s">
        <v>16</v>
      </c>
      <c r="C6" s="64" t="s">
        <v>12</v>
      </c>
      <c r="D6" s="64" t="s">
        <v>13</v>
      </c>
      <c r="E6" s="64" t="s">
        <v>65</v>
      </c>
      <c r="F6" s="64" t="s">
        <v>37</v>
      </c>
      <c r="G6" s="76" t="s">
        <v>68</v>
      </c>
      <c r="H6" s="77" t="s">
        <v>47</v>
      </c>
      <c r="I6" s="64" t="s">
        <v>49</v>
      </c>
      <c r="J6" s="64" t="s">
        <v>50</v>
      </c>
      <c r="K6" s="64" t="s">
        <v>66</v>
      </c>
      <c r="N6" s="3"/>
      <c r="O6" s="3"/>
      <c r="P6" s="3"/>
      <c r="Q6" s="3"/>
      <c r="R6" s="3"/>
    </row>
    <row r="7" spans="2:18" s="5" customFormat="1" x14ac:dyDescent="0.2">
      <c r="B7" s="68" t="s">
        <v>10</v>
      </c>
      <c r="C7" s="69"/>
      <c r="D7" s="69"/>
      <c r="E7" s="69"/>
      <c r="F7" s="66">
        <f>SUM(F9:F26)</f>
        <v>7000</v>
      </c>
      <c r="G7" s="66">
        <f>SUM(G9:G26)</f>
        <v>0</v>
      </c>
      <c r="H7" s="66">
        <f>SUM(H9:H26)</f>
        <v>0</v>
      </c>
      <c r="I7" s="66">
        <f>SUM(I9:I26)</f>
        <v>6000</v>
      </c>
      <c r="J7" s="66">
        <f>SUM(J9:J26)</f>
        <v>1000</v>
      </c>
      <c r="K7" s="67"/>
      <c r="N7" s="3"/>
      <c r="O7" s="3"/>
      <c r="P7" s="3"/>
      <c r="Q7" s="3"/>
      <c r="R7" s="3"/>
    </row>
    <row r="8" spans="2:18" s="6" customFormat="1" ht="12.75" customHeight="1" x14ac:dyDescent="0.2">
      <c r="B8" s="49">
        <v>0</v>
      </c>
      <c r="C8" s="36">
        <v>1</v>
      </c>
      <c r="D8" s="36">
        <v>2</v>
      </c>
      <c r="E8" s="36">
        <v>3</v>
      </c>
      <c r="F8" s="36">
        <v>4</v>
      </c>
      <c r="G8" s="36">
        <v>5</v>
      </c>
      <c r="H8" s="36">
        <v>6</v>
      </c>
      <c r="I8" s="36">
        <v>7</v>
      </c>
      <c r="J8" s="36">
        <v>8</v>
      </c>
      <c r="K8" s="36">
        <v>9</v>
      </c>
      <c r="N8" s="9" t="s">
        <v>22</v>
      </c>
      <c r="O8" s="6" t="s">
        <v>23</v>
      </c>
      <c r="P8" s="6" t="s">
        <v>45</v>
      </c>
      <c r="Q8" s="6" t="s">
        <v>46</v>
      </c>
    </row>
    <row r="9" spans="2:18" x14ac:dyDescent="0.2">
      <c r="B9" s="37">
        <v>1</v>
      </c>
      <c r="C9" s="74">
        <v>43161</v>
      </c>
      <c r="D9" s="13" t="s">
        <v>79</v>
      </c>
      <c r="E9" s="13" t="s">
        <v>5</v>
      </c>
      <c r="F9" s="14">
        <v>2000</v>
      </c>
      <c r="G9" s="14"/>
      <c r="H9" s="14"/>
      <c r="I9" s="14">
        <v>2000</v>
      </c>
      <c r="J9" s="15">
        <f>+F9-G9-H9-I9</f>
        <v>0</v>
      </c>
      <c r="K9" s="47" t="s">
        <v>39</v>
      </c>
      <c r="M9" s="7" t="s">
        <v>4</v>
      </c>
      <c r="N9" s="4">
        <f t="shared" ref="N9:N26" si="0">+IF(OR(E9=$M$10,E9=$M$11),1,0)</f>
        <v>1</v>
      </c>
      <c r="O9" s="4">
        <f t="shared" ref="O9:O26" si="1">+IF(E9=$M$9,1,0)</f>
        <v>0</v>
      </c>
      <c r="P9" s="4">
        <f t="shared" ref="P9:P26" si="2">+IF(K9=$M$14,1,0)</f>
        <v>0</v>
      </c>
      <c r="Q9" s="4">
        <f t="shared" ref="Q9:Q26" si="3">+IF(K9=$M$15,1,0)</f>
        <v>1</v>
      </c>
    </row>
    <row r="10" spans="2:18" x14ac:dyDescent="0.2">
      <c r="B10" s="12">
        <f t="shared" ref="B10:B26" si="4">+IF(C10&lt;&gt;0,B9+1,"")</f>
        <v>2</v>
      </c>
      <c r="C10" s="74">
        <v>43174</v>
      </c>
      <c r="D10" s="13" t="s">
        <v>80</v>
      </c>
      <c r="E10" s="13" t="s">
        <v>5</v>
      </c>
      <c r="F10" s="14">
        <v>4000</v>
      </c>
      <c r="G10" s="14"/>
      <c r="H10" s="14"/>
      <c r="I10" s="14">
        <v>4000</v>
      </c>
      <c r="J10" s="15">
        <f t="shared" ref="J10:J26" si="5">+F10-G10-H10-I10</f>
        <v>0</v>
      </c>
      <c r="K10" s="47" t="s">
        <v>39</v>
      </c>
      <c r="M10" s="7" t="s">
        <v>5</v>
      </c>
      <c r="N10" s="4">
        <f t="shared" si="0"/>
        <v>1</v>
      </c>
      <c r="O10" s="4">
        <f t="shared" si="1"/>
        <v>0</v>
      </c>
      <c r="P10" s="4">
        <f t="shared" si="2"/>
        <v>0</v>
      </c>
      <c r="Q10" s="4">
        <f t="shared" si="3"/>
        <v>1</v>
      </c>
    </row>
    <row r="11" spans="2:18" x14ac:dyDescent="0.2">
      <c r="B11" s="12">
        <f t="shared" si="4"/>
        <v>3</v>
      </c>
      <c r="C11" s="74">
        <v>43179</v>
      </c>
      <c r="D11" s="13" t="s">
        <v>81</v>
      </c>
      <c r="E11" s="13" t="s">
        <v>5</v>
      </c>
      <c r="F11" s="14">
        <v>1000</v>
      </c>
      <c r="G11" s="14"/>
      <c r="H11" s="14"/>
      <c r="I11" s="14"/>
      <c r="J11" s="15">
        <f t="shared" si="5"/>
        <v>1000</v>
      </c>
      <c r="K11" s="47" t="s">
        <v>38</v>
      </c>
      <c r="M11" s="7" t="s">
        <v>6</v>
      </c>
      <c r="N11" s="4">
        <f t="shared" si="0"/>
        <v>1</v>
      </c>
      <c r="O11" s="4">
        <f t="shared" si="1"/>
        <v>0</v>
      </c>
      <c r="P11" s="4">
        <f t="shared" si="2"/>
        <v>1</v>
      </c>
      <c r="Q11" s="4">
        <f t="shared" si="3"/>
        <v>0</v>
      </c>
    </row>
    <row r="12" spans="2:18" x14ac:dyDescent="0.2">
      <c r="B12" s="12" t="str">
        <f t="shared" si="4"/>
        <v/>
      </c>
      <c r="C12" s="74"/>
      <c r="D12" s="13"/>
      <c r="E12" s="13"/>
      <c r="F12" s="14"/>
      <c r="G12" s="14"/>
      <c r="H12" s="14"/>
      <c r="I12" s="14"/>
      <c r="J12" s="15">
        <f t="shared" si="5"/>
        <v>0</v>
      </c>
      <c r="K12" s="47"/>
      <c r="N12" s="4">
        <f t="shared" si="0"/>
        <v>0</v>
      </c>
      <c r="O12" s="4">
        <f t="shared" si="1"/>
        <v>0</v>
      </c>
      <c r="P12" s="4">
        <f t="shared" si="2"/>
        <v>0</v>
      </c>
      <c r="Q12" s="4">
        <f t="shared" si="3"/>
        <v>0</v>
      </c>
    </row>
    <row r="13" spans="2:18" x14ac:dyDescent="0.2">
      <c r="B13" s="12" t="str">
        <f t="shared" si="4"/>
        <v/>
      </c>
      <c r="C13" s="74"/>
      <c r="D13" s="13"/>
      <c r="E13" s="13"/>
      <c r="F13" s="14"/>
      <c r="G13" s="14"/>
      <c r="H13" s="14"/>
      <c r="I13" s="14"/>
      <c r="J13" s="15">
        <f t="shared" si="5"/>
        <v>0</v>
      </c>
      <c r="K13" s="47"/>
      <c r="N13" s="4">
        <f t="shared" si="0"/>
        <v>0</v>
      </c>
      <c r="O13" s="4">
        <f t="shared" si="1"/>
        <v>0</v>
      </c>
      <c r="P13" s="4">
        <f t="shared" si="2"/>
        <v>0</v>
      </c>
      <c r="Q13" s="4">
        <f t="shared" si="3"/>
        <v>0</v>
      </c>
    </row>
    <row r="14" spans="2:18" x14ac:dyDescent="0.2">
      <c r="B14" s="12" t="str">
        <f t="shared" si="4"/>
        <v/>
      </c>
      <c r="C14" s="74"/>
      <c r="D14" s="13"/>
      <c r="E14" s="13"/>
      <c r="F14" s="14"/>
      <c r="G14" s="14"/>
      <c r="H14" s="14"/>
      <c r="I14" s="14"/>
      <c r="J14" s="15">
        <f t="shared" si="5"/>
        <v>0</v>
      </c>
      <c r="K14" s="47"/>
      <c r="L14" s="8"/>
      <c r="M14" s="45" t="str">
        <f>+'Titulinis lapas'!B24</f>
        <v>2.9.2.1.1.2.</v>
      </c>
      <c r="N14" s="4">
        <f t="shared" si="0"/>
        <v>0</v>
      </c>
      <c r="O14" s="4">
        <f t="shared" si="1"/>
        <v>0</v>
      </c>
      <c r="P14" s="4">
        <f t="shared" si="2"/>
        <v>0</v>
      </c>
      <c r="Q14" s="4">
        <f t="shared" si="3"/>
        <v>0</v>
      </c>
      <c r="R14" s="8"/>
    </row>
    <row r="15" spans="2:18" x14ac:dyDescent="0.2">
      <c r="B15" s="12" t="str">
        <f t="shared" si="4"/>
        <v/>
      </c>
      <c r="C15" s="74"/>
      <c r="D15" s="13"/>
      <c r="E15" s="13"/>
      <c r="F15" s="14"/>
      <c r="G15" s="14"/>
      <c r="H15" s="14"/>
      <c r="I15" s="14"/>
      <c r="J15" s="15">
        <f t="shared" si="5"/>
        <v>0</v>
      </c>
      <c r="K15" s="47"/>
      <c r="L15" s="8"/>
      <c r="M15" s="45" t="str">
        <f>+'Titulinis lapas'!B25</f>
        <v>2.9.2.2.1.2.</v>
      </c>
      <c r="N15" s="4">
        <f t="shared" si="0"/>
        <v>0</v>
      </c>
      <c r="O15" s="4">
        <f t="shared" si="1"/>
        <v>0</v>
      </c>
      <c r="P15" s="4">
        <f t="shared" si="2"/>
        <v>0</v>
      </c>
      <c r="Q15" s="4">
        <f t="shared" si="3"/>
        <v>0</v>
      </c>
      <c r="R15" s="8"/>
    </row>
    <row r="16" spans="2:18" x14ac:dyDescent="0.2">
      <c r="B16" s="12" t="str">
        <f t="shared" si="4"/>
        <v/>
      </c>
      <c r="C16" s="74"/>
      <c r="D16" s="13"/>
      <c r="E16" s="13"/>
      <c r="F16" s="14"/>
      <c r="G16" s="14"/>
      <c r="H16" s="14"/>
      <c r="I16" s="14"/>
      <c r="J16" s="15">
        <f t="shared" si="5"/>
        <v>0</v>
      </c>
      <c r="K16" s="47"/>
      <c r="L16" s="8"/>
      <c r="M16" s="45"/>
      <c r="N16" s="4">
        <f t="shared" si="0"/>
        <v>0</v>
      </c>
      <c r="O16" s="4">
        <f t="shared" si="1"/>
        <v>0</v>
      </c>
      <c r="P16" s="4">
        <f t="shared" si="2"/>
        <v>0</v>
      </c>
      <c r="Q16" s="4">
        <f t="shared" si="3"/>
        <v>0</v>
      </c>
      <c r="R16" s="8"/>
    </row>
    <row r="17" spans="2:18" x14ac:dyDescent="0.2">
      <c r="B17" s="12" t="str">
        <f t="shared" si="4"/>
        <v/>
      </c>
      <c r="C17" s="74"/>
      <c r="D17" s="13"/>
      <c r="E17" s="13"/>
      <c r="F17" s="14"/>
      <c r="G17" s="14"/>
      <c r="H17" s="14"/>
      <c r="I17" s="14"/>
      <c r="J17" s="15">
        <f t="shared" si="5"/>
        <v>0</v>
      </c>
      <c r="K17" s="47"/>
      <c r="L17" s="8"/>
      <c r="M17" s="45"/>
      <c r="N17" s="4">
        <f t="shared" si="0"/>
        <v>0</v>
      </c>
      <c r="O17" s="4">
        <f t="shared" si="1"/>
        <v>0</v>
      </c>
      <c r="P17" s="4">
        <f t="shared" si="2"/>
        <v>0</v>
      </c>
      <c r="Q17" s="4">
        <f t="shared" si="3"/>
        <v>0</v>
      </c>
      <c r="R17" s="8"/>
    </row>
    <row r="18" spans="2:18" x14ac:dyDescent="0.2">
      <c r="B18" s="12" t="str">
        <f t="shared" si="4"/>
        <v/>
      </c>
      <c r="C18" s="74"/>
      <c r="D18" s="13"/>
      <c r="E18" s="13"/>
      <c r="F18" s="14"/>
      <c r="G18" s="14"/>
      <c r="H18" s="14"/>
      <c r="I18" s="14"/>
      <c r="J18" s="15">
        <f t="shared" si="5"/>
        <v>0</v>
      </c>
      <c r="K18" s="47"/>
      <c r="L18" s="8"/>
      <c r="M18" s="8"/>
      <c r="N18" s="4">
        <f t="shared" si="0"/>
        <v>0</v>
      </c>
      <c r="O18" s="4">
        <f t="shared" si="1"/>
        <v>0</v>
      </c>
      <c r="P18" s="4">
        <f t="shared" si="2"/>
        <v>0</v>
      </c>
      <c r="Q18" s="4">
        <f t="shared" si="3"/>
        <v>0</v>
      </c>
      <c r="R18" s="8"/>
    </row>
    <row r="19" spans="2:18" x14ac:dyDescent="0.2">
      <c r="B19" s="12" t="str">
        <f t="shared" si="4"/>
        <v/>
      </c>
      <c r="C19" s="74"/>
      <c r="D19" s="13"/>
      <c r="E19" s="13"/>
      <c r="F19" s="14"/>
      <c r="G19" s="14"/>
      <c r="H19" s="14"/>
      <c r="I19" s="14"/>
      <c r="J19" s="15">
        <f t="shared" si="5"/>
        <v>0</v>
      </c>
      <c r="K19" s="47"/>
      <c r="L19" s="8"/>
      <c r="M19" s="8"/>
      <c r="N19" s="4">
        <f t="shared" si="0"/>
        <v>0</v>
      </c>
      <c r="O19" s="4">
        <f t="shared" si="1"/>
        <v>0</v>
      </c>
      <c r="P19" s="4">
        <f t="shared" si="2"/>
        <v>0</v>
      </c>
      <c r="Q19" s="4">
        <f t="shared" si="3"/>
        <v>0</v>
      </c>
      <c r="R19" s="8"/>
    </row>
    <row r="20" spans="2:18" x14ac:dyDescent="0.2">
      <c r="B20" s="12" t="str">
        <f t="shared" si="4"/>
        <v/>
      </c>
      <c r="C20" s="74"/>
      <c r="D20" s="13"/>
      <c r="E20" s="13"/>
      <c r="F20" s="14"/>
      <c r="G20" s="14"/>
      <c r="H20" s="14"/>
      <c r="I20" s="14"/>
      <c r="J20" s="15">
        <f t="shared" si="5"/>
        <v>0</v>
      </c>
      <c r="K20" s="47"/>
      <c r="L20" s="8"/>
      <c r="M20" s="8"/>
      <c r="N20" s="4">
        <f t="shared" si="0"/>
        <v>0</v>
      </c>
      <c r="O20" s="4">
        <f t="shared" si="1"/>
        <v>0</v>
      </c>
      <c r="P20" s="4">
        <f t="shared" si="2"/>
        <v>0</v>
      </c>
      <c r="Q20" s="4">
        <f t="shared" si="3"/>
        <v>0</v>
      </c>
      <c r="R20" s="8"/>
    </row>
    <row r="21" spans="2:18" x14ac:dyDescent="0.2">
      <c r="B21" s="12" t="str">
        <f t="shared" si="4"/>
        <v/>
      </c>
      <c r="C21" s="74"/>
      <c r="D21" s="13"/>
      <c r="E21" s="13"/>
      <c r="F21" s="14"/>
      <c r="G21" s="14"/>
      <c r="H21" s="14"/>
      <c r="I21" s="14"/>
      <c r="J21" s="15">
        <f t="shared" si="5"/>
        <v>0</v>
      </c>
      <c r="K21" s="47"/>
      <c r="L21" s="8"/>
      <c r="M21" s="8"/>
      <c r="N21" s="4">
        <f t="shared" si="0"/>
        <v>0</v>
      </c>
      <c r="O21" s="4">
        <f t="shared" si="1"/>
        <v>0</v>
      </c>
      <c r="P21" s="4">
        <f t="shared" si="2"/>
        <v>0</v>
      </c>
      <c r="Q21" s="4">
        <f t="shared" si="3"/>
        <v>0</v>
      </c>
      <c r="R21" s="8"/>
    </row>
    <row r="22" spans="2:18" x14ac:dyDescent="0.2">
      <c r="B22" s="12" t="str">
        <f t="shared" si="4"/>
        <v/>
      </c>
      <c r="C22" s="74"/>
      <c r="D22" s="13"/>
      <c r="E22" s="13"/>
      <c r="F22" s="14"/>
      <c r="G22" s="14"/>
      <c r="H22" s="14"/>
      <c r="I22" s="14"/>
      <c r="J22" s="15">
        <f t="shared" si="5"/>
        <v>0</v>
      </c>
      <c r="K22" s="47"/>
      <c r="L22" s="8"/>
      <c r="M22" s="8"/>
      <c r="N22" s="4">
        <f t="shared" si="0"/>
        <v>0</v>
      </c>
      <c r="O22" s="4">
        <f t="shared" si="1"/>
        <v>0</v>
      </c>
      <c r="P22" s="4">
        <f t="shared" si="2"/>
        <v>0</v>
      </c>
      <c r="Q22" s="4">
        <f t="shared" si="3"/>
        <v>0</v>
      </c>
      <c r="R22" s="8"/>
    </row>
    <row r="23" spans="2:18" x14ac:dyDescent="0.2">
      <c r="B23" s="12" t="str">
        <f t="shared" si="4"/>
        <v/>
      </c>
      <c r="C23" s="74"/>
      <c r="D23" s="13"/>
      <c r="E23" s="13"/>
      <c r="F23" s="14"/>
      <c r="G23" s="14"/>
      <c r="H23" s="14"/>
      <c r="I23" s="14"/>
      <c r="J23" s="15">
        <f t="shared" si="5"/>
        <v>0</v>
      </c>
      <c r="K23" s="47"/>
      <c r="L23" s="8"/>
      <c r="M23" s="8"/>
      <c r="N23" s="4">
        <f t="shared" si="0"/>
        <v>0</v>
      </c>
      <c r="O23" s="4">
        <f t="shared" si="1"/>
        <v>0</v>
      </c>
      <c r="P23" s="4">
        <f t="shared" si="2"/>
        <v>0</v>
      </c>
      <c r="Q23" s="4">
        <f t="shared" si="3"/>
        <v>0</v>
      </c>
      <c r="R23" s="8"/>
    </row>
    <row r="24" spans="2:18" x14ac:dyDescent="0.2">
      <c r="B24" s="12" t="str">
        <f t="shared" si="4"/>
        <v/>
      </c>
      <c r="C24" s="74"/>
      <c r="D24" s="13"/>
      <c r="E24" s="13"/>
      <c r="F24" s="14"/>
      <c r="G24" s="14"/>
      <c r="H24" s="14"/>
      <c r="I24" s="14"/>
      <c r="J24" s="15">
        <f t="shared" si="5"/>
        <v>0</v>
      </c>
      <c r="K24" s="47"/>
      <c r="L24" s="8"/>
      <c r="M24" s="8"/>
      <c r="N24" s="4">
        <f t="shared" si="0"/>
        <v>0</v>
      </c>
      <c r="O24" s="4">
        <f t="shared" si="1"/>
        <v>0</v>
      </c>
      <c r="P24" s="4">
        <f t="shared" si="2"/>
        <v>0</v>
      </c>
      <c r="Q24" s="4">
        <f t="shared" si="3"/>
        <v>0</v>
      </c>
      <c r="R24" s="8"/>
    </row>
    <row r="25" spans="2:18" x14ac:dyDescent="0.2">
      <c r="B25" s="12" t="str">
        <f t="shared" si="4"/>
        <v/>
      </c>
      <c r="C25" s="74"/>
      <c r="D25" s="13"/>
      <c r="E25" s="13"/>
      <c r="F25" s="14"/>
      <c r="G25" s="14"/>
      <c r="H25" s="14"/>
      <c r="I25" s="14"/>
      <c r="J25" s="15">
        <f t="shared" si="5"/>
        <v>0</v>
      </c>
      <c r="K25" s="47"/>
      <c r="L25" s="8"/>
      <c r="M25" s="8"/>
      <c r="N25" s="4">
        <f t="shared" si="0"/>
        <v>0</v>
      </c>
      <c r="O25" s="4">
        <f t="shared" si="1"/>
        <v>0</v>
      </c>
      <c r="P25" s="4">
        <f t="shared" si="2"/>
        <v>0</v>
      </c>
      <c r="Q25" s="4">
        <f t="shared" si="3"/>
        <v>0</v>
      </c>
      <c r="R25" s="8"/>
    </row>
    <row r="26" spans="2:18" x14ac:dyDescent="0.2">
      <c r="B26" s="12" t="str">
        <f t="shared" si="4"/>
        <v/>
      </c>
      <c r="C26" s="74"/>
      <c r="D26" s="13"/>
      <c r="E26" s="13"/>
      <c r="F26" s="14"/>
      <c r="G26" s="14"/>
      <c r="H26" s="14"/>
      <c r="I26" s="14"/>
      <c r="J26" s="15">
        <f t="shared" si="5"/>
        <v>0</v>
      </c>
      <c r="K26" s="47"/>
      <c r="L26" s="8"/>
      <c r="M26" s="8"/>
      <c r="N26" s="4">
        <f t="shared" si="0"/>
        <v>0</v>
      </c>
      <c r="O26" s="4">
        <f t="shared" si="1"/>
        <v>0</v>
      </c>
      <c r="P26" s="4">
        <f t="shared" si="2"/>
        <v>0</v>
      </c>
      <c r="Q26" s="4">
        <f t="shared" si="3"/>
        <v>0</v>
      </c>
      <c r="R26" s="8"/>
    </row>
    <row r="27" spans="2:18" ht="4.5" customHeight="1" thickBot="1" x14ac:dyDescent="0.3">
      <c r="B27" s="28"/>
      <c r="C27" s="29"/>
      <c r="D27" s="29"/>
      <c r="E27" s="29"/>
      <c r="F27" s="30"/>
      <c r="G27" s="29"/>
      <c r="H27" s="29"/>
      <c r="I27" s="29"/>
      <c r="J27" s="29"/>
      <c r="K27" s="29"/>
      <c r="L27" s="1"/>
      <c r="M27" s="1"/>
      <c r="N27" s="1"/>
      <c r="O27" s="1"/>
      <c r="P27" s="1"/>
      <c r="Q27" s="1"/>
      <c r="R27" s="8"/>
    </row>
    <row r="28" spans="2:18" ht="4.5" customHeight="1" x14ac:dyDescent="0.2">
      <c r="B28" s="59"/>
      <c r="C28" s="59"/>
      <c r="D28" s="59"/>
      <c r="E28" s="59"/>
      <c r="F28" s="59"/>
      <c r="G28" s="60"/>
      <c r="H28" s="60"/>
      <c r="I28" s="60"/>
      <c r="J28" s="60"/>
      <c r="K28" s="60"/>
      <c r="L28" s="1"/>
      <c r="M28" s="1"/>
      <c r="N28" s="1"/>
      <c r="O28" s="1"/>
      <c r="P28" s="1"/>
      <c r="Q28" s="1"/>
      <c r="R28" s="8"/>
    </row>
    <row r="29" spans="2:18" x14ac:dyDescent="0.2">
      <c r="B29" s="44" t="s">
        <v>72</v>
      </c>
      <c r="C29" s="44"/>
      <c r="D29" s="44"/>
      <c r="E29" s="44"/>
      <c r="F29" s="44"/>
      <c r="G29" s="44"/>
      <c r="O29" s="1"/>
      <c r="P29" s="1"/>
      <c r="Q29" s="1"/>
      <c r="R29" s="8"/>
    </row>
    <row r="30" spans="2:18" x14ac:dyDescent="0.2">
      <c r="B30" s="54" t="s">
        <v>27</v>
      </c>
      <c r="C30" s="55"/>
      <c r="D30" s="55"/>
      <c r="E30" s="55"/>
      <c r="F30" s="55"/>
      <c r="G30" s="73">
        <f>+'Titulinis lapas'!N13</f>
        <v>0</v>
      </c>
      <c r="M30" s="38"/>
      <c r="N30" s="38"/>
      <c r="O30" s="40"/>
      <c r="P30" s="40"/>
      <c r="Q30" s="39"/>
      <c r="R30" s="8"/>
    </row>
    <row r="31" spans="2:18" x14ac:dyDescent="0.2">
      <c r="B31" s="54" t="s">
        <v>73</v>
      </c>
      <c r="C31" s="55"/>
      <c r="D31" s="55"/>
      <c r="E31" s="55"/>
      <c r="F31" s="55"/>
      <c r="G31" s="43">
        <f>+'Titulinis lapas'!N17</f>
        <v>7000</v>
      </c>
      <c r="M31" s="126" t="s">
        <v>15</v>
      </c>
      <c r="N31" s="126"/>
      <c r="O31" s="126"/>
      <c r="P31" s="124" t="s">
        <v>29</v>
      </c>
      <c r="Q31" s="122" t="s">
        <v>30</v>
      </c>
      <c r="R31" s="8"/>
    </row>
    <row r="32" spans="2:18" ht="12.75" customHeight="1" x14ac:dyDescent="0.2">
      <c r="B32" s="54" t="s">
        <v>75</v>
      </c>
      <c r="C32" s="55"/>
      <c r="D32" s="55"/>
      <c r="E32" s="55"/>
      <c r="F32" s="55"/>
      <c r="G32" s="43">
        <f>SUM(F7)</f>
        <v>7000</v>
      </c>
      <c r="M32" s="126"/>
      <c r="N32" s="126"/>
      <c r="O32" s="126"/>
      <c r="P32" s="125"/>
      <c r="Q32" s="123"/>
      <c r="R32" s="8"/>
    </row>
    <row r="33" spans="2:17" x14ac:dyDescent="0.2">
      <c r="B33" s="54" t="s">
        <v>76</v>
      </c>
      <c r="C33" s="55"/>
      <c r="D33" s="55"/>
      <c r="E33" s="55"/>
      <c r="F33" s="55"/>
      <c r="G33" s="43">
        <f>+G31-G32</f>
        <v>0</v>
      </c>
      <c r="M33" s="52"/>
      <c r="N33" s="52"/>
      <c r="O33" s="52">
        <f>SUM(O34:O35)</f>
        <v>1000</v>
      </c>
      <c r="P33" s="53">
        <f>ROUND('Titulinis lapas'!N18,2)</f>
        <v>0.75</v>
      </c>
      <c r="Q33" s="53">
        <f>ROUND('Titulinis lapas'!N19,2)</f>
        <v>0.25</v>
      </c>
    </row>
    <row r="34" spans="2:17" ht="10.5" customHeight="1" x14ac:dyDescent="0.2">
      <c r="M34" s="50" t="str">
        <f>M14</f>
        <v>2.9.2.1.1.2.</v>
      </c>
      <c r="N34" s="51"/>
      <c r="O34" s="51">
        <f>+SUMIF(P9:P26,1,J9:J26)</f>
        <v>1000</v>
      </c>
      <c r="P34" s="51">
        <f>+O34-Q34</f>
        <v>750</v>
      </c>
      <c r="Q34" s="51">
        <f>+ROUND(Q33*$O$34,2)</f>
        <v>250</v>
      </c>
    </row>
    <row r="35" spans="2:17" ht="13.5" thickBot="1" x14ac:dyDescent="0.25">
      <c r="B35" s="57" t="s">
        <v>15</v>
      </c>
      <c r="C35" s="58"/>
      <c r="D35" s="58"/>
      <c r="E35" s="58"/>
      <c r="F35" s="128">
        <f>SUM(J7)</f>
        <v>1000</v>
      </c>
      <c r="G35" s="128"/>
      <c r="M35" s="41" t="str">
        <f>M15</f>
        <v>2.9.2.2.1.2.</v>
      </c>
      <c r="N35" s="42"/>
      <c r="O35" s="42">
        <f>+SUMIF(Q9:Q26,1,J9:J26)</f>
        <v>0</v>
      </c>
      <c r="P35" s="42">
        <f>+O35-Q35</f>
        <v>0</v>
      </c>
      <c r="Q35" s="42">
        <f>+ROUND($Q$33*$O$35,2)</f>
        <v>0</v>
      </c>
    </row>
    <row r="36" spans="2:17" ht="13.5" thickTop="1" x14ac:dyDescent="0.2"/>
    <row r="40" spans="2:17" x14ac:dyDescent="0.2">
      <c r="F40" s="72" t="s">
        <v>67</v>
      </c>
      <c r="G40" s="56"/>
      <c r="H40" s="56"/>
      <c r="I40" s="56"/>
      <c r="J40" s="56"/>
      <c r="K40" s="56"/>
    </row>
    <row r="41" spans="2:17" x14ac:dyDescent="0.2">
      <c r="H41" s="62"/>
      <c r="I41" s="61" t="s">
        <v>11</v>
      </c>
      <c r="J41" s="62"/>
      <c r="K41" s="62"/>
    </row>
    <row r="42" spans="2:17" x14ac:dyDescent="0.2">
      <c r="H42" s="63"/>
      <c r="I42" s="63"/>
      <c r="J42" s="63"/>
      <c r="K42" s="63"/>
    </row>
  </sheetData>
  <protectedRanges>
    <protectedRange sqref="K9:K26 C9:I26" name="Range1"/>
    <protectedRange sqref="G40:K40" name="Range1_1"/>
  </protectedRanges>
  <mergeCells count="5">
    <mergeCell ref="Q31:Q32"/>
    <mergeCell ref="P31:P32"/>
    <mergeCell ref="M31:O32"/>
    <mergeCell ref="B2:I2"/>
    <mergeCell ref="F35:G35"/>
  </mergeCells>
  <phoneticPr fontId="6" type="noConversion"/>
  <conditionalFormatting sqref="K9:K26 C9:I26">
    <cfRule type="expression" dxfId="6" priority="13" stopIfTrue="1">
      <formula>$C8&lt;&gt;0</formula>
    </cfRule>
  </conditionalFormatting>
  <conditionalFormatting sqref="J9:J26">
    <cfRule type="expression" dxfId="5" priority="14" stopIfTrue="1">
      <formula>$C8&lt;&gt;0</formula>
    </cfRule>
  </conditionalFormatting>
  <conditionalFormatting sqref="B9:B26">
    <cfRule type="expression" dxfId="4" priority="15" stopIfTrue="1">
      <formula>$C8&lt;&gt;0</formula>
    </cfRule>
  </conditionalFormatting>
  <conditionalFormatting sqref="N34:N35 G30:G33 F7:J7 C35:F35">
    <cfRule type="cellIs" dxfId="3" priority="16" stopIfTrue="1" operator="lessThan">
      <formula>0</formula>
    </cfRule>
  </conditionalFormatting>
  <conditionalFormatting sqref="O30:Q30">
    <cfRule type="cellIs" dxfId="2" priority="6" stopIfTrue="1" operator="lessThan">
      <formula>0</formula>
    </cfRule>
  </conditionalFormatting>
  <conditionalFormatting sqref="O34:Q34">
    <cfRule type="cellIs" dxfId="1" priority="4" stopIfTrue="1" operator="lessThan">
      <formula>0</formula>
    </cfRule>
  </conditionalFormatting>
  <conditionalFormatting sqref="O35:Q35">
    <cfRule type="cellIs" dxfId="0" priority="3" stopIfTrue="1" operator="lessThan">
      <formula>0</formula>
    </cfRule>
  </conditionalFormatting>
  <dataValidations count="3">
    <dataValidation type="list" allowBlank="1" showInputMessage="1" showErrorMessage="1" sqref="K9:K26">
      <formula1>$M$14:$M$15</formula1>
    </dataValidation>
    <dataValidation type="date" allowBlank="1" showInputMessage="1" showErrorMessage="1" errorTitle="Dėmesio!" error="Šiame langelyje reikia nurodyto datą. _x000a_Datos skaičiai turi būti atskirti brukšneliu._x000a_Pavyzdžiui. 2016-01-01." sqref="C9:C26">
      <formula1>41640</formula1>
      <formula2>44926</formula2>
    </dataValidation>
    <dataValidation type="list" errorStyle="information" allowBlank="1" showInputMessage="1" showErrorMessage="1" errorTitle="Dėmesio!" error="Šiame langelyje reikia pasirinkti vieną iš sąraše esančiu tipų._x000a_Sąrašą galima iškviesti paspaudus langelio dešinėje puseje atsirandančią rodyklę." sqref="E9:E26">
      <formula1>$M$10:$M$11</formula1>
    </dataValidation>
  </dataValidations>
  <pageMargins left="0.59055118110236227" right="0.39370078740157483" top="0.78740157480314965" bottom="0.39370078740157483" header="0.51181102362204722" footer="0.51181102362204722"/>
  <pageSetup paperSize="9" scale="94" orientation="landscape"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3786572b911401cb3d194bf7c0aa4a6 xmlns="a8afba3d-c7cb-4b8d-a541-b82582e28d5a">Europos Sąjungos paramos finansų skyrius|6d3c5539-0be1-4b8c-8409-f81fc6d592c1;Teisės ir kokybės kontrolės tarnyba|49a3c2a9-3e57-4b22-bc07-71553bb31692;Tarptautinių programų valdymo departamentas|dd0cf42c-fc8d-46cb-a167-a8fd90e5386c;Išorės sienų ir Vidaus saugumo fondų skyrius|220e52fe-3c3b-4a00-85ad-8dad4aa13bbd;Vadovybė|58a5a61f-fccb-4f74-9a6b-098be634181c</a3786572b911401cb3d194bf7c0aa4a6>
    <DmsRegDoc xmlns="4b2e9d09-07c5-42d4-ad0a-92e216c40b99">136</DmsRegDoc>
    <DmsAddMarkOnPdf xmlns="028236e2-f653-4d19-ab67-4d06a9145e0c">false</DmsAddMarkOnPdf>
  </documentManagement>
</p:properties>
</file>

<file path=customXml/item2.xml><?xml version="1.0" encoding="utf-8"?>
<ct:contentTypeSchema xmlns:ct="http://schemas.microsoft.com/office/2006/metadata/contentType" xmlns:ma="http://schemas.microsoft.com/office/2006/metadata/properties/metaAttributes" ct:_="" ma:_="" ma:contentTypeName="Priedas" ma:contentTypeID="0x01010031A3634DF9DB4FFBA1EC65766E7376F5005B545E811678A14FBF9E314678F00205" ma:contentTypeVersion="1" ma:contentTypeDescription="" ma:contentTypeScope="" ma:versionID="f553b7c5e384599d404c09f645ce397b">
  <xsd:schema xmlns:xsd="http://www.w3.org/2001/XMLSchema" xmlns:xs="http://www.w3.org/2001/XMLSchema" xmlns:p="http://schemas.microsoft.com/office/2006/metadata/properties" xmlns:ns2="4b2e9d09-07c5-42d4-ad0a-92e216c40b99" xmlns:ns3="028236e2-f653-4d19-ab67-4d06a9145e0c" xmlns:ns4="a8afba3d-c7cb-4b8d-a541-b82582e28d5a" targetNamespace="http://schemas.microsoft.com/office/2006/metadata/properties" ma:root="true" ma:fieldsID="708cc8b7842aa3de5669b6ed77e9574d" ns2:_="" ns3:_="" ns4:_="">
    <xsd:import namespace="4b2e9d09-07c5-42d4-ad0a-92e216c40b99"/>
    <xsd:import namespace="028236e2-f653-4d19-ab67-4d06a9145e0c"/>
    <xsd:import namespace="a8afba3d-c7cb-4b8d-a541-b82582e28d5a"/>
    <xsd:element name="properties">
      <xsd:complexType>
        <xsd:sequence>
          <xsd:element name="documentManagement">
            <xsd:complexType>
              <xsd:all>
                <xsd:element ref="ns2:DmsRegDoc"/>
                <xsd:element ref="ns3:DmsAddMarkOnPdf" minOccurs="0"/>
                <xsd:element ref="ns4:a3786572b911401cb3d194bf7c0aa4a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2e9d09-07c5-42d4-ad0a-92e216c40b99" elementFormDefault="qualified">
    <xsd:import namespace="http://schemas.microsoft.com/office/2006/documentManagement/types"/>
    <xsd:import namespace="http://schemas.microsoft.com/office/infopath/2007/PartnerControls"/>
    <xsd:element name="DmsRegDoc" ma:index="10" ma:displayName="Pagrindinis dokumentas" ma:description="" ma:hidden="true" ma:list="Self" ma:internalName="DmsRegDoc"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028236e2-f653-4d19-ab67-4d06a9145e0c" elementFormDefault="qualified">
    <xsd:import namespace="http://schemas.microsoft.com/office/2006/documentManagement/types"/>
    <xsd:import namespace="http://schemas.microsoft.com/office/infopath/2007/PartnerControls"/>
    <xsd:element name="DmsAddMarkOnPdf" ma:index="11" nillable="true" ma:displayName="Registravimo žyma" ma:default="0" ma:description="" ma:internalName="DmsAddMarkOnPdf">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8afba3d-c7cb-4b8d-a541-b82582e28d5a" elementFormDefault="qualified">
    <xsd:import namespace="http://schemas.microsoft.com/office/2006/documentManagement/types"/>
    <xsd:import namespace="http://schemas.microsoft.com/office/infopath/2007/PartnerControls"/>
    <xsd:element name="a3786572b911401cb3d194bf7c0aa4a6" ma:index="12" nillable="true" ma:displayName="DmsPermissionsDivisions_0" ma:hidden="true" ma:internalName="a3786572b911401cb3d194bf7c0aa4a6">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8" ma:displayName="Priedo pavadinima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836CBA-6FCF-4880-9FC3-EE1DD43ADF5C}">
  <ds:schemaRefs>
    <ds:schemaRef ds:uri="a8afba3d-c7cb-4b8d-a541-b82582e28d5a"/>
    <ds:schemaRef ds:uri="http://www.w3.org/XML/1998/namespace"/>
    <ds:schemaRef ds:uri="http://purl.org/dc/elements/1.1/"/>
    <ds:schemaRef ds:uri="http://purl.org/dc/terms/"/>
    <ds:schemaRef ds:uri="http://schemas.microsoft.com/office/2006/documentManagement/types"/>
    <ds:schemaRef ds:uri="4b2e9d09-07c5-42d4-ad0a-92e216c40b99"/>
    <ds:schemaRef ds:uri="http://purl.org/dc/dcmitype/"/>
    <ds:schemaRef ds:uri="http://schemas.microsoft.com/office/2006/metadata/properties"/>
    <ds:schemaRef ds:uri="http://schemas.microsoft.com/office/infopath/2007/PartnerControls"/>
    <ds:schemaRef ds:uri="http://schemas.openxmlformats.org/package/2006/metadata/core-properties"/>
    <ds:schemaRef ds:uri="028236e2-f653-4d19-ab67-4d06a9145e0c"/>
  </ds:schemaRefs>
</ds:datastoreItem>
</file>

<file path=customXml/itemProps2.xml><?xml version="1.0" encoding="utf-8"?>
<ds:datastoreItem xmlns:ds="http://schemas.openxmlformats.org/officeDocument/2006/customXml" ds:itemID="{066A00D5-1251-46AB-8458-8D42F3B34A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2e9d09-07c5-42d4-ad0a-92e216c40b99"/>
    <ds:schemaRef ds:uri="028236e2-f653-4d19-ab67-4d06a9145e0c"/>
    <ds:schemaRef ds:uri="a8afba3d-c7cb-4b8d-a541-b82582e28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C86228-ADC0-4220-BCAB-4725ACF6E5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Titulinis lapas</vt:lpstr>
      <vt:lpstr>1 priedas (suvestinė lentelė)</vt:lpstr>
      <vt:lpstr>'1 priedas (suvestinė lentelė)'!Print_Area</vt:lpstr>
      <vt:lpstr>'Titulinis lapas'!Print_Area</vt:lpstr>
    </vt:vector>
  </TitlesOfParts>
  <Company>CPMA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vsf_isf_egf_MP forma</dc:title>
  <dc:creator>roman-ro</dc:creator>
  <cp:lastModifiedBy>Vida Tėvelienė</cp:lastModifiedBy>
  <cp:lastPrinted>2016-06-07T07:59:15Z</cp:lastPrinted>
  <dcterms:created xsi:type="dcterms:W3CDTF">2009-04-01T10:01:56Z</dcterms:created>
  <dcterms:modified xsi:type="dcterms:W3CDTF">2018-03-19T13:49:48Z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0x01010031A3634DF9DB4FFBA1EC65766E7376F5005B545E811678A14FBF9E314678F00205</vt:lpwstr>
  </property>
  <property fmtid="{D5CDD505-2E9C-101B-9397-08002B2CF9AE}" pid="3" name="DmsPermissionsDivisions">
    <vt:lpwstr>429;#Europos Sąjungos paramos finansų skyrius|6d3c5539-0be1-4b8c-8409-f81fc6d592c1;#641;#Teisės ir kokybės kontrolės tarnyba|49a3c2a9-3e57-4b22-bc07-71553bb31692;#56;#Tarptautinių programų valdymo departamentas|dd0cf42c-fc8d-46cb-a167-a8fd90e5386c;#637;#I</vt:lpwstr>
  </property>
  <property fmtid="{D5CDD505-2E9C-101B-9397-08002B2CF9AE}" pid="4" name="TaxCatchAll">
    <vt:lpwstr/>
  </property>
  <property fmtid="{D5CDD505-2E9C-101B-9397-08002B2CF9AE}" pid="5" name="DmsDocPrepDocSendRegReal">
    <vt:bool>true</vt:bool>
  </property>
  <property fmtid="{D5CDD505-2E9C-101B-9397-08002B2CF9AE}" pid="6" name="DmsCPVARelatedDivisions">
    <vt:lpwstr/>
  </property>
  <property fmtid="{D5CDD505-2E9C-101B-9397-08002B2CF9AE}" pid="7" name="DmsVisers">
    <vt:lpwstr/>
  </property>
  <property fmtid="{D5CDD505-2E9C-101B-9397-08002B2CF9AE}" pid="8" name="DmsOrganizer">
    <vt:lpwstr/>
  </property>
  <property fmtid="{D5CDD505-2E9C-101B-9397-08002B2CF9AE}" pid="9" name="DmsCPVARelatedPersons">
    <vt:lpwstr/>
  </property>
  <property fmtid="{D5CDD505-2E9C-101B-9397-08002B2CF9AE}" pid="10" name="DmsCPVAOtherResponsiblePersons">
    <vt:lpwstr/>
  </property>
  <property fmtid="{D5CDD505-2E9C-101B-9397-08002B2CF9AE}" pid="11" name="DmsSigners">
    <vt:lpwstr/>
  </property>
  <property fmtid="{D5CDD505-2E9C-101B-9397-08002B2CF9AE}" pid="12" name="DmsPermissionsUsers">
    <vt:lpwstr>1073741823;#Sistemos abonementas;#271;#Jurgita Veličkienė;#284;#Eglė Uleckienė;#323;#Roman Romas;#277;#Simas Jurgelevičius;#233;#Jūratė Lepardinienė;#230;#Giedrė Kvietinskaitė;#281;#Rita Elenbergienė;#278;#Rūta Jaugaitė;#279;#Vida Tėvelienė;#286;#Edita Si</vt:lpwstr>
  </property>
  <property fmtid="{D5CDD505-2E9C-101B-9397-08002B2CF9AE}" pid="13" name="DmsRegPerson">
    <vt:lpwstr/>
  </property>
  <property fmtid="{D5CDD505-2E9C-101B-9397-08002B2CF9AE}" pid="14" name="DmsRegState">
    <vt:lpwstr>Naujas</vt:lpwstr>
  </property>
  <property fmtid="{D5CDD505-2E9C-101B-9397-08002B2CF9AE}" pid="15" name="DmsApprovers">
    <vt:lpwstr/>
  </property>
  <property fmtid="{D5CDD505-2E9C-101B-9397-08002B2CF9AE}" pid="16" name="DmsResponsiblePerson">
    <vt:lpwstr/>
  </property>
  <property fmtid="{D5CDD505-2E9C-101B-9397-08002B2CF9AE}" pid="17" name="DmsCoordinators">
    <vt:lpwstr/>
  </property>
  <property fmtid="{D5CDD505-2E9C-101B-9397-08002B2CF9AE}" pid="18" name="DmsPermissionsFlags">
    <vt:lpwstr>,SECTRUE,</vt:lpwstr>
  </property>
  <property fmtid="{D5CDD505-2E9C-101B-9397-08002B2CF9AE}" pid="19" name="e60ee4271ca74d28a1640aed29de29ee">
    <vt:lpwstr/>
  </property>
  <property fmtid="{D5CDD505-2E9C-101B-9397-08002B2CF9AE}" pid="20" name="affec700840c476983ca41dbbdd3d7a4">
    <vt:lpwstr/>
  </property>
  <property fmtid="{D5CDD505-2E9C-101B-9397-08002B2CF9AE}" pid="21" name="b1f23dead1274c488d632b6cb8d4aba0">
    <vt:lpwstr/>
  </property>
  <property fmtid="{D5CDD505-2E9C-101B-9397-08002B2CF9AE}" pid="22" name="f13e22c1b9dc46cf9f47842e2669affe">
    <vt:lpwstr/>
  </property>
  <property fmtid="{D5CDD505-2E9C-101B-9397-08002B2CF9AE}" pid="23" name="DmsRegister">
    <vt:lpwstr>105</vt:lpwstr>
  </property>
  <property fmtid="{D5CDD505-2E9C-101B-9397-08002B2CF9AE}" pid="24" name="DmsCase">
    <vt:lpwstr>150</vt:lpwstr>
  </property>
</Properties>
</file>