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0" yWindow="0" windowWidth="23256" windowHeight="13128"/>
  </bookViews>
  <sheets>
    <sheet name="Titulinis lapas" sheetId="1" r:id="rId1"/>
    <sheet name="1 priedas (suvestinė lentelė)" sheetId="2" r:id="rId2"/>
    <sheet name="2 priedas (ataskaita)" sheetId="15" r:id="rId3"/>
    <sheet name="2 priedas (infrastruktūra)" sheetId="16" r:id="rId4"/>
    <sheet name="2 priedas (viešieji pirkimai)" sheetId="17" r:id="rId5"/>
    <sheet name="2 priedas (viešinimas)" sheetId="18" r:id="rId6"/>
    <sheet name="Sheet1" sheetId="19" state="hidden" r:id="rId7"/>
    <sheet name="Sheet6" sheetId="14" state="hidden" r:id="rId8"/>
  </sheets>
  <externalReferences>
    <externalReference r:id="rId9"/>
    <externalReference r:id="rId10"/>
  </externalReferences>
  <definedNames>
    <definedName name="_xlnm._FilterDatabase" localSheetId="2" hidden="1">'2 priedas (ataskaita)'!$D$2:$S$11</definedName>
    <definedName name="Apibud1">'[1]Titulinis lapas'!$AR$87:$AR$99</definedName>
    <definedName name="Darbuotojai">#REF!</definedName>
    <definedName name="inst">'[2]Titulinis lapas'!$AR$86:$AR$98</definedName>
    <definedName name="jjj">#REF!</definedName>
    <definedName name="KombBiudEil">'[1]1 priedas (bendra suvestinė)'!$B$9:$B$24</definedName>
    <definedName name="kombieil">#REF!</definedName>
    <definedName name="NR_VARDAS">#REF!</definedName>
    <definedName name="_xlnm.Print_Area" localSheetId="2">'2 priedas (ataskaita)'!$D$1:$S$18</definedName>
    <definedName name="Tiesiog2">'[1]Titulinis lapas'!$AR$108:$AR$109</definedName>
    <definedName name="Vieta">'[1]1 priedas (bendra suvestinė)'!$O$8:$O$25</definedName>
    <definedName name="Z_E9CAA38D_A5B2_453F_8843_5BD6B2A75A8B_.wvu.Cols" localSheetId="1" hidden="1">'1 priedas (suvestinė lentelė)'!$P:$S</definedName>
    <definedName name="Z_E9CAA38D_A5B2_453F_8843_5BD6B2A75A8B_.wvu.Cols" localSheetId="0" hidden="1">'Titulinis lapas'!$AF:$BC</definedName>
  </definedNames>
  <calcPr calcId="145621"/>
  <customWorkbookViews>
    <customWorkbookView name="Jurgita Veličkienė - Personal View" guid="{E9CAA38D-A5B2-453F-8843-5BD6B2A75A8B}" mergeInterval="0" personalView="1" maximized="1" xWindow="-8" yWindow="-8" windowWidth="1936" windowHeight="1056" activeSheetId="1"/>
  </customWorkbookViews>
</workbook>
</file>

<file path=xl/calcChain.xml><?xml version="1.0" encoding="utf-8"?>
<calcChain xmlns="http://schemas.openxmlformats.org/spreadsheetml/2006/main">
  <c r="N19" i="1" l="1"/>
  <c r="B24" i="1" l="1"/>
  <c r="K8" i="2" l="1"/>
  <c r="B2" i="1" l="1"/>
  <c r="N10" i="2" l="1"/>
  <c r="N11" i="2"/>
  <c r="N12" i="2"/>
  <c r="N13" i="2"/>
  <c r="N14" i="2"/>
  <c r="N15" i="2"/>
  <c r="N16" i="2"/>
  <c r="N17" i="2"/>
  <c r="N18" i="2"/>
  <c r="N19" i="2"/>
  <c r="N20" i="2"/>
  <c r="N21" i="2"/>
  <c r="N22" i="2"/>
  <c r="N23" i="2"/>
  <c r="N24" i="2"/>
  <c r="N25" i="2"/>
  <c r="N26" i="2"/>
  <c r="N27" i="2"/>
  <c r="N28" i="2"/>
  <c r="N29" i="2"/>
  <c r="S25" i="2"/>
  <c r="T25" i="2"/>
  <c r="S26" i="2"/>
  <c r="T26" i="2"/>
  <c r="S27" i="2"/>
  <c r="T27" i="2"/>
  <c r="S28" i="2"/>
  <c r="T28" i="2"/>
  <c r="M8" i="2"/>
  <c r="L8" i="2"/>
  <c r="H8" i="2"/>
  <c r="E34" i="2" s="1"/>
  <c r="B12" i="2"/>
  <c r="B13" i="2" s="1"/>
  <c r="B14" i="2" s="1"/>
  <c r="B15" i="2" s="1"/>
  <c r="B16" i="2" s="1"/>
  <c r="B17" i="2" s="1"/>
  <c r="B18" i="2" s="1"/>
  <c r="B19" i="2" s="1"/>
  <c r="B20" i="2" s="1"/>
  <c r="B21" i="2" s="1"/>
  <c r="B22" i="2" s="1"/>
  <c r="B23" i="2" s="1"/>
  <c r="B24" i="2" s="1"/>
  <c r="B25" i="2" s="1"/>
  <c r="B26" i="2" s="1"/>
  <c r="B27" i="2" s="1"/>
  <c r="B28" i="2" s="1"/>
  <c r="B29" i="2" s="1"/>
  <c r="B30" i="2" s="1"/>
  <c r="N30" i="2"/>
  <c r="T36" i="2"/>
  <c r="N8" i="2" l="1"/>
  <c r="B4" i="2"/>
  <c r="AR53" i="1"/>
  <c r="AR52" i="1"/>
  <c r="B25" i="1" l="1"/>
  <c r="S23" i="2" l="1"/>
  <c r="T23" i="2"/>
  <c r="S24" i="2"/>
  <c r="T24" i="2"/>
  <c r="S29" i="2"/>
  <c r="T29" i="2"/>
  <c r="W40" i="2"/>
  <c r="N23" i="1" s="1"/>
  <c r="R18" i="2" l="1"/>
  <c r="R17" i="2"/>
  <c r="V25" i="2" l="1"/>
  <c r="V26" i="2"/>
  <c r="V27" i="2"/>
  <c r="V28" i="2"/>
  <c r="W25" i="2"/>
  <c r="W26" i="2"/>
  <c r="W27" i="2"/>
  <c r="W28" i="2"/>
  <c r="W23" i="2"/>
  <c r="W24" i="2"/>
  <c r="W29" i="2"/>
  <c r="V23" i="2"/>
  <c r="V24" i="2"/>
  <c r="V29" i="2"/>
  <c r="V13" i="2"/>
  <c r="V17" i="2"/>
  <c r="V21" i="2"/>
  <c r="V30" i="2"/>
  <c r="T41" i="2"/>
  <c r="V14" i="2"/>
  <c r="V18" i="2"/>
  <c r="V22" i="2"/>
  <c r="V10" i="2"/>
  <c r="V11" i="2"/>
  <c r="V15" i="2"/>
  <c r="V19" i="2"/>
  <c r="V12" i="2"/>
  <c r="V16" i="2"/>
  <c r="V20" i="2"/>
  <c r="W13" i="2"/>
  <c r="W17" i="2"/>
  <c r="W21" i="2"/>
  <c r="W30" i="2"/>
  <c r="W14" i="2"/>
  <c r="W18" i="2"/>
  <c r="W22" i="2"/>
  <c r="W10" i="2"/>
  <c r="W11" i="2"/>
  <c r="W15" i="2"/>
  <c r="W19" i="2"/>
  <c r="W12" i="2"/>
  <c r="W16" i="2"/>
  <c r="W20" i="2"/>
  <c r="T42" i="2"/>
  <c r="V41" i="2" l="1"/>
  <c r="V42" i="2"/>
  <c r="X40" i="2"/>
  <c r="X42" i="2" l="1"/>
  <c r="W42" i="2" s="1"/>
  <c r="X41" i="2"/>
  <c r="W41" i="2" s="1"/>
  <c r="N24" i="1" s="1"/>
  <c r="V40" i="2"/>
  <c r="T23" i="1"/>
  <c r="Z23" i="1" s="1"/>
  <c r="S11" i="2"/>
  <c r="S12" i="2"/>
  <c r="S13" i="2"/>
  <c r="S14" i="2"/>
  <c r="S15" i="2"/>
  <c r="S16" i="2"/>
  <c r="S17" i="2"/>
  <c r="S18" i="2"/>
  <c r="S19" i="2"/>
  <c r="S20" i="2"/>
  <c r="S21" i="2"/>
  <c r="S22" i="2"/>
  <c r="S30" i="2"/>
  <c r="S31" i="2"/>
  <c r="S10" i="2"/>
  <c r="T11" i="2"/>
  <c r="T12" i="2"/>
  <c r="T13" i="2"/>
  <c r="T14" i="2"/>
  <c r="T15" i="2"/>
  <c r="T16" i="2"/>
  <c r="T17" i="2"/>
  <c r="T18" i="2"/>
  <c r="T19" i="2"/>
  <c r="T20" i="2"/>
  <c r="T21" i="2"/>
  <c r="T22" i="2"/>
  <c r="T30" i="2"/>
  <c r="T31" i="2"/>
  <c r="T10" i="2"/>
  <c r="E36" i="2" l="1"/>
  <c r="E35" i="2"/>
  <c r="N25" i="1"/>
  <c r="T24" i="1"/>
  <c r="E38" i="2" l="1"/>
  <c r="T25" i="1"/>
  <c r="Z25" i="1" s="1"/>
  <c r="Z24" i="1"/>
  <c r="B10" i="2" l="1"/>
  <c r="B11" i="2" s="1"/>
  <c r="L2" i="2" l="1"/>
  <c r="P4" i="2" l="1"/>
  <c r="V19" i="1" l="1"/>
</calcChain>
</file>

<file path=xl/sharedStrings.xml><?xml version="1.0" encoding="utf-8"?>
<sst xmlns="http://schemas.openxmlformats.org/spreadsheetml/2006/main" count="337" uniqueCount="244">
  <si>
    <t>Nr.</t>
  </si>
  <si>
    <t>Data</t>
  </si>
  <si>
    <t>Fondas</t>
  </si>
  <si>
    <t>Tarpinis</t>
  </si>
  <si>
    <t>Galutinis</t>
  </si>
  <si>
    <t>Fondo finansinės paramos lėšomis</t>
  </si>
  <si>
    <t>Bendrojo finansavimo lėšomis</t>
  </si>
  <si>
    <t>Iš viso:</t>
  </si>
  <si>
    <t>vardas, pavardė, pareigos, parašas, kontaktinis telefonas</t>
  </si>
  <si>
    <t>Mokėjimo dokumento Nr.</t>
  </si>
  <si>
    <t>Mokėjimo dokumento data</t>
  </si>
  <si>
    <t>Iš viso</t>
  </si>
  <si>
    <t>Prašoma apmokėti pagal šį prašymą</t>
  </si>
  <si>
    <t>Eil.
Nr.</t>
  </si>
  <si>
    <t>Įstaigos vadovas</t>
  </si>
  <si>
    <t>Vyriausiasis buhalteris (finansininkas)</t>
  </si>
  <si>
    <t>vardas, pavardė, parašas</t>
  </si>
  <si>
    <t>Pagal šį prašymą patirta išlaidų suma</t>
  </si>
  <si>
    <t>Bendrojo finansavimo (LR) lėšos, proc.</t>
  </si>
  <si>
    <t>Prašyme sumos išreikštos nurodyta valiuta</t>
  </si>
  <si>
    <t>1 priedas</t>
  </si>
  <si>
    <t>Užpildė:</t>
  </si>
  <si>
    <t>Procentai</t>
  </si>
  <si>
    <t>Fondo finansinės paramos (ES) lėšos</t>
  </si>
  <si>
    <t>Bendrojo finansavimo (LR) lėšos</t>
  </si>
  <si>
    <t>Pridedamas 1 priedas "Išlaidų suvestinė lentelė", 1 lapas</t>
  </si>
  <si>
    <t>Projekto pavadinimas</t>
  </si>
  <si>
    <t>Projekto sutarties Nr.</t>
  </si>
  <si>
    <t>Projekto vykdytojas</t>
  </si>
  <si>
    <t>Išlaidų rūšis</t>
  </si>
  <si>
    <t>PRAŠYMAS IŠLAIDOMS KOMPENSUOTI</t>
  </si>
  <si>
    <t>Tiesioginės</t>
  </si>
  <si>
    <t>Netiesioginės</t>
  </si>
  <si>
    <t>Projekto biudžeto išlaidų eilutės pavadinimas</t>
  </si>
  <si>
    <t>Tiekėjo pavadinimas</t>
  </si>
  <si>
    <t>Sąskaita-faktūra</t>
  </si>
  <si>
    <t>Avanso sąskaita</t>
  </si>
  <si>
    <t>Sutartis</t>
  </si>
  <si>
    <t>Autorinė sutartis</t>
  </si>
  <si>
    <t>Avansinė apyskaita</t>
  </si>
  <si>
    <t>Kelionės lapas</t>
  </si>
  <si>
    <t>Draudimo polisas</t>
  </si>
  <si>
    <t>Kasos kvitas</t>
  </si>
  <si>
    <t>Aktas</t>
  </si>
  <si>
    <t>Buhalterinė pažyma</t>
  </si>
  <si>
    <t>Kitas dok.</t>
  </si>
  <si>
    <t>Fiksuotas išlaidų įkainis</t>
  </si>
  <si>
    <t>Fiksuota išlaidų norma</t>
  </si>
  <si>
    <t>Fiksuota išlaidų suma</t>
  </si>
  <si>
    <t>Netaikoma</t>
  </si>
  <si>
    <t>Prekės pristatytos, paslaugos suteiktos, darbai atlikti (išlaidų patyrimo laikotarpis)</t>
  </si>
  <si>
    <t>Nuo</t>
  </si>
  <si>
    <t>Iki</t>
  </si>
  <si>
    <t>VIDAUS SAUGUMO FONDAS  POLICIJOS PRIEMONĖ</t>
  </si>
  <si>
    <t>VIDAUS SAUGUMO FONDAS SIENŲ PRIEMONĖ</t>
  </si>
  <si>
    <t>Išlaidų pobūdis</t>
  </si>
  <si>
    <t>IŠLAIDŲ SUVESTINĖ LENTELĖ  PRIE  PRAŠYMO  IŠLAIDOMS  KOMPENSUOTI   NR.</t>
  </si>
  <si>
    <t>Eur</t>
  </si>
  <si>
    <t>Ekonominės klasifikacijos kodas</t>
  </si>
  <si>
    <t>Prašome pervesti šiame prašyme nurodytas sumas:</t>
  </si>
  <si>
    <t>Komentarai</t>
  </si>
  <si>
    <t>Prašoma kompensuoti suma</t>
  </si>
  <si>
    <t>2.9.2.1.1.2.</t>
  </si>
  <si>
    <t>2.9.2.2.1.2.</t>
  </si>
  <si>
    <t>2.9.2.1.1.3.</t>
  </si>
  <si>
    <t>2.9.2.2.1.3.</t>
  </si>
  <si>
    <t>suma lygi 2</t>
  </si>
  <si>
    <t>Tiesioginių išlaidų suma</t>
  </si>
  <si>
    <t>Netiesioginių išlaidų suma</t>
  </si>
  <si>
    <t>Ar teisioginės</t>
  </si>
  <si>
    <t>Sąskaitų suma</t>
  </si>
  <si>
    <t>Valdžios sektorius</t>
  </si>
  <si>
    <t>Ne valdžios sektorius</t>
  </si>
  <si>
    <t>2.9.2.1.1.2/3.</t>
  </si>
  <si>
    <t>2.9.2.2.1.2/3.</t>
  </si>
  <si>
    <t xml:space="preserve">Apmokėta suma </t>
  </si>
  <si>
    <t>Išlaidų dokumento Nr.</t>
  </si>
  <si>
    <t>Išlaidų dokumento data</t>
  </si>
  <si>
    <t>Fondas, schema</t>
  </si>
  <si>
    <t>Lietuvos Respublikos Specialiųjų Tyrimų Tarnyba</t>
  </si>
  <si>
    <t>Lietuvos Respublikos valstybės saugumo departamentas</t>
  </si>
  <si>
    <t>Lietuvos teismo ekspertizės centras</t>
  </si>
  <si>
    <t>LR Vidaus reikalų ministerija</t>
  </si>
  <si>
    <t>Užsienio reikalų ministerija</t>
  </si>
  <si>
    <t>Asmens dokumentų išrašymo centras prie Lietuvos Respublikos
vidaus reikalų ministerijos</t>
  </si>
  <si>
    <t>Finansinių nusikaltimų tyrimo tarnyba prie Lietuvos Respublikos
vidaus reikalų ministerijos</t>
  </si>
  <si>
    <t>Informatikos ir ryšių departamentas prie Lietuvos Respublikos
vidaus reikalų ministerijos</t>
  </si>
  <si>
    <t>Muitinės departamentas prie Lietuvos Respublikos finansų
ministerijos</t>
  </si>
  <si>
    <t>Pasienio kontrolės punktų direkcija prie Lietuvos Respublikos
susisiekimo ministerijos</t>
  </si>
  <si>
    <t>Policijos departamentas prie Lietuvos Respublikos vidaus
reikalų ministerijos</t>
  </si>
  <si>
    <t>Valstybės sienos apsaugos tarnyba prie Lietuvos Respublikos
vidaus reikalų ministerijos</t>
  </si>
  <si>
    <t>Viešojo saugumo tarnyba prie Lietuvos Respublikos vidaus
reikalų ministerijos</t>
  </si>
  <si>
    <t xml:space="preserve">Deklaruojama išlaidų suma </t>
  </si>
  <si>
    <t>AB Lietuvos geležinkeliai</t>
  </si>
  <si>
    <t>Projekto Nr.</t>
  </si>
  <si>
    <t>Prašoma kompensuoti pagal šį prašymą</t>
  </si>
  <si>
    <t>Projekto sutartyje numatytas išlaidų tinkamumo laikotarpis</t>
  </si>
  <si>
    <t>ES finansinės paramos lėšos, proc.</t>
  </si>
  <si>
    <r>
      <t xml:space="preserve">Bendra </t>
    </r>
    <r>
      <rPr>
        <sz val="9"/>
        <rFont val="Times New Roman"/>
        <family val="1"/>
        <charset val="186"/>
      </rPr>
      <t>projekto</t>
    </r>
    <r>
      <rPr>
        <sz val="9"/>
        <color indexed="63"/>
        <rFont val="Times New Roman"/>
        <family val="1"/>
        <charset val="186"/>
      </rPr>
      <t xml:space="preserve"> sutarties kaina </t>
    </r>
  </si>
  <si>
    <t>Vidaus saugumo fondas "Specialioji tranzito schema"</t>
  </si>
  <si>
    <t>Vidaus saugumo fondas</t>
  </si>
  <si>
    <t>Veiklos numeris ir pavadinimas</t>
  </si>
  <si>
    <t>Biudžeto Eil. Nr.</t>
  </si>
  <si>
    <t>Išlaidų pavadinimas</t>
  </si>
  <si>
    <t>Kiekybiniai veiklos įgyvendinimo rodikliai</t>
  </si>
  <si>
    <t>Ar pirkimas ŽV pobūdžio</t>
  </si>
  <si>
    <t>Pirkimų plano Nr., pagal kurį vykdytas pirkimas / ir pirkimo eilutės Nr.</t>
  </si>
  <si>
    <t>Planuota reikšmė</t>
  </si>
  <si>
    <t>Nuo projekto pradžios iki ataskaitinio laikotarpio pabaigos pasiekta reikšmė (Iš viso)</t>
  </si>
  <si>
    <t xml:space="preserve"> C2.a – Infrastruktūra  </t>
  </si>
  <si>
    <t>C4 – Nacionalinių sienų stebėjimo infrastruktūros objektų, įsteigtų ir (arba) toliau plėtojamų taikant EUROSUR, skaičius</t>
  </si>
  <si>
    <t xml:space="preserve"> C2.b – Techninės priemonės (pvz. transporto priemonės)</t>
  </si>
  <si>
    <t>C4.a –  Nacionaliniai koordinavimo centrai</t>
  </si>
  <si>
    <t xml:space="preserve"> C2.c – Įranga (kompiuteriai, skaneriai ir pan.)</t>
  </si>
  <si>
    <t>C4.b – Regioniniai koordinavimo centrai</t>
  </si>
  <si>
    <t xml:space="preserve">C2.d – Kita </t>
  </si>
  <si>
    <t xml:space="preserve">C4.c –  Vietiniai koordinavimo centrai </t>
  </si>
  <si>
    <t>C1 – Teikiant fondo paramą sukurtų arba patobulintų priemonių, kuriomis siekiama sudaryti geresnes sąlygas valstybėms narėms apsaugoti ypatingos svarbos infrastruktūros objektus visuose ekonomikos sektoriuose, skaičius</t>
  </si>
  <si>
    <t>C4.d –  Kitų tipų koordinavimo centrai</t>
  </si>
  <si>
    <t xml:space="preserve">C2 – Teikiant fondo paramą vykdytų projektų, susijusių su rizikos vertinimu ir valdymu vidaus saugumo srityje, skaičius – stulpelyje „Kiekis“ įrašyti reikšmę «1», jei projektas susijęs su vidaus saugumo rizikų vertinimu ir valdymu </t>
  </si>
  <si>
    <t>C1 Teikiant fondo paramą organizuotų bendrų tyrimų grupių (JIT) ir vykdytų Europos daugiadalykės kovos su nusikalstamumo grėsmėmis platformos (EMPACT) operatyvinių projektų skaičius, taip pat dalyvaujančios valstybės narės ir valdžios institucijos</t>
  </si>
  <si>
    <t>C3 – Teikiant fondo paramą surengtų ekspertų susitikimų, praktinių mokymų, seminarų, konferencijų, išleistų leidinių, sukurtų interneto svetainių ir vykdytų konsultacijų (internetu) skaičius</t>
  </si>
  <si>
    <t>C1.a –  Vadovaujanti (valstybė narė)</t>
  </si>
  <si>
    <t xml:space="preserve">C3.a – Susijusių su ypatingos svarbos infrastruktūros apsauga </t>
  </si>
  <si>
    <t>C1.b –  Partneris  (valstybė narė)</t>
  </si>
  <si>
    <t xml:space="preserve">C3.b – Susijusių su krizėmis ir rizikos valdymu  </t>
  </si>
  <si>
    <t>C1.c – Dalyvaujančios institucijos</t>
  </si>
  <si>
    <t>C1.d –  Dalyvaujanti ES Agentūra (Eurojust, Europol), jei taikoma</t>
  </si>
  <si>
    <t xml:space="preserve">C3.1 Nusikalstamumo prevencijos srities projektų skaičius </t>
  </si>
  <si>
    <t xml:space="preserve">C3.1.a – Terorizmas </t>
  </si>
  <si>
    <t xml:space="preserve">C3.1.b – Prekyba žmonėmis ir moterų bei vaikų seksualinis išnaudojimas </t>
  </si>
  <si>
    <t xml:space="preserve">C3.1.c – Neteisėta prekyba narkotikais </t>
  </si>
  <si>
    <t xml:space="preserve"> C3.1.d – Neteisėta prekyba narkotikais </t>
  </si>
  <si>
    <t xml:space="preserve">C3.1.e – Pinigų plovimas </t>
  </si>
  <si>
    <t xml:space="preserve">C3.1.f – Korupcija </t>
  </si>
  <si>
    <t xml:space="preserve">C3.1.g – Sukčiavimas mokėjimo priemonėmis </t>
  </si>
  <si>
    <t xml:space="preserve">C3.1.h – Kompiuteriniai nusikaltimai </t>
  </si>
  <si>
    <t xml:space="preserve">C3.1.i – Organizuoti nusikaltimai </t>
  </si>
  <si>
    <t>C4 Iš fondo remiamų projektų, kuriais siekiama gerinti keitimąsi teisėsaugos srities informacija, susijusį su Europolo duomenų sistemomis, saugyklomis arba komunikacijos priemonėmis, skaičius (pvz., duomenų įkėlimo programos, galimybių naudotis Saugaus keitimosi informacija tinklo programa (angl. SIENA) didinimas, projektai, kuriais siekiama gerinti duomenų teikimą analizei skirtoms darbo byloms ir t. t.)</t>
  </si>
  <si>
    <t xml:space="preserve">C4.a – Duomenų kaupimas </t>
  </si>
  <si>
    <t xml:space="preserve">C4.b – Sąsajų su SIENA plėtimas </t>
  </si>
  <si>
    <t xml:space="preserve">C4.c – Projektai siekiantys pagerinti duomenų, reikalingų analizei, surinkimą </t>
  </si>
  <si>
    <t>Įrangos ar infrastruktūros išlaidų pavadinimas</t>
  </si>
  <si>
    <t>Įvedimo į eksploataciją data</t>
  </si>
  <si>
    <t>Bendra vnt. vertė, Eur</t>
  </si>
  <si>
    <t>Inventorinis Nr.</t>
  </si>
  <si>
    <t>Adresas, kuriuo galima rasti įrangą ar infrastruktūros objektą</t>
  </si>
  <si>
    <t>Pirkimo ir (arba) užbaigimo data (data nurodoma formatu „0000-00-00“)</t>
  </si>
  <si>
    <t xml:space="preserve">Įrangos aprašas ir (arba) infrastruktūros išlaidų aprašas </t>
  </si>
  <si>
    <t xml:space="preserve">Jei projektui įgyvendinti buvo atliekami viešieji pirkimai už  =&gt; €134.000 prekėms ir paslaugoms įsigyti arba =&gt; €5.186.000 darbams atlikti prašome nurodyti pirkimo sutarčių skaičių pagal kiekvieną pirkimo būdą (nurodyti kiekį): </t>
  </si>
  <si>
    <t>Viešojo pirkimo būdas</t>
  </si>
  <si>
    <t>Pirkimo sutarčių skaičius</t>
  </si>
  <si>
    <t xml:space="preserve">Atviras konkursas </t>
  </si>
  <si>
    <t xml:space="preserve">Ribotas konkursas </t>
  </si>
  <si>
    <t xml:space="preserve">Skelbiamos derybos </t>
  </si>
  <si>
    <t xml:space="preserve">Neskelbiamos derybos </t>
  </si>
  <si>
    <t xml:space="preserve">Mažos vertės sutartys </t>
  </si>
  <si>
    <t>Įslaptinti pirkimai/Pirkimai, susiję su žvalgybinio pobūdžio veikla</t>
  </si>
  <si>
    <t>Viešinimo priemonė, numatyta projekto paraiškoje / įgyvendinta:</t>
  </si>
  <si>
    <t xml:space="preserve">Taip </t>
  </si>
  <si>
    <t>Ne</t>
  </si>
  <si>
    <t>Informacija apie įgyvendintą informavimo priemonę</t>
  </si>
  <si>
    <t>Pastatyti informacinį stendą ir atminimo lentą (privaloma, jeie projektas atitinka nustatytas sąlygas)</t>
  </si>
  <si>
    <t>Pažymėjus „Taip“,  pateikti trumpą informavimo priemonės aprašymą. Pažymėjus „Ne“, nurodyti, kodėl informavimo priemonė nebuvo įgyvendinta. „Netaikoma“ žymima tuo atveju, jei atitinkama informavimo priemonė nebuvo planuota įgyvendinti.</t>
  </si>
  <si>
    <t>Įgyvendinti bent dvi informavimo ir viešinimo priemones (išskyrus Specialiosios tranzito schemos papildomų veiklos sąnaudų projektams, kuriems įgyvendinti užtenka pasirinkti vieną viešinimo priemonę):</t>
  </si>
  <si>
    <t>Pažymėjus „Taip“,  pateikti trumpą informavimo priemonės aprašymą. Pažymėjus „Ne“, nurodyti, kodėl informavimo priemonė nebuvo įgyvendinta. „Netaikoma“ žymima tuo atveju, jei atitinkama informavimo priemonė nebuvo planuota įgyvendinti:</t>
  </si>
  <si>
    <t>Pranešimas spaudai</t>
  </si>
  <si>
    <t>Informacija interneto svetainėje</t>
  </si>
  <si>
    <t>Įrangos ir technikos žymėjimas</t>
  </si>
  <si>
    <t>Renginiai: kursai, konferencijos, seminarai, mugės, parodos, kt.</t>
  </si>
  <si>
    <t>Informaciniai leidiniai</t>
  </si>
  <si>
    <t>Kitos pareiškėjo siūlomos priemonės</t>
  </si>
  <si>
    <r>
      <t xml:space="preserve">C1 Naudojantis fondo parama vykdyto konsulatų bendradarbiavimo </t>
    </r>
    <r>
      <rPr>
        <sz val="12"/>
        <color rgb="FFFF0000"/>
        <rFont val="Times New Roman"/>
        <family val="1"/>
      </rPr>
      <t>atvejų skaičius</t>
    </r>
  </si>
  <si>
    <r>
      <t xml:space="preserve">C2.1 Naudojantis fondo parama surengtuose su bendra vizų politika susijusiuose mokymuose dalyvavusių darbuotojų skaičius </t>
    </r>
    <r>
      <rPr>
        <sz val="12"/>
        <color rgb="FFFF0000"/>
        <rFont val="Times New Roman"/>
        <family val="1"/>
      </rPr>
      <t>(dalyvių skaičius)</t>
    </r>
  </si>
  <si>
    <r>
      <t>C2.2 Išklausytų kursų skaičius (</t>
    </r>
    <r>
      <rPr>
        <sz val="12"/>
        <color rgb="FFFF0000"/>
        <rFont val="Times New Roman"/>
        <family val="1"/>
      </rPr>
      <t xml:space="preserve">valandų skaičius, </t>
    </r>
    <r>
      <rPr>
        <sz val="12"/>
        <rFont val="Times New Roman"/>
        <family val="1"/>
      </rPr>
      <t>pvz., jei 5 dalyviai dalyvavo 8 val. trukmės mokymuose tai reikia skaičiuoti 40 val.</t>
    </r>
    <r>
      <rPr>
        <sz val="12"/>
        <color rgb="FF000000"/>
        <rFont val="Times New Roman"/>
        <family val="1"/>
      </rPr>
      <t>)</t>
    </r>
  </si>
  <si>
    <t>C3 Naudojantis fondo parama įsteigtų specializuotų pareigybių trečiosiose šalyse skaičius</t>
  </si>
  <si>
    <r>
      <t xml:space="preserve">C4.1 Teikiant fondo paramą sukurtų arba modernizuotų </t>
    </r>
    <r>
      <rPr>
        <sz val="12"/>
        <color rgb="FFFF0000"/>
        <rFont val="Times New Roman"/>
        <family val="1"/>
      </rPr>
      <t>konsulatų skaičius</t>
    </r>
    <r>
      <rPr>
        <sz val="12"/>
        <rFont val="Times New Roman"/>
        <family val="1"/>
      </rPr>
      <t xml:space="preserve"> atsižvelgiant į bendrą konsulatų skaičių  </t>
    </r>
  </si>
  <si>
    <r>
      <t xml:space="preserve">C4.2 Naudojantis fondo parama sukurtų arba modernizuotų konsulatų </t>
    </r>
    <r>
      <rPr>
        <sz val="12"/>
        <color rgb="FFFF0000"/>
        <rFont val="Times New Roman"/>
        <family val="1"/>
      </rPr>
      <t xml:space="preserve">procentinė dalis </t>
    </r>
    <r>
      <rPr>
        <sz val="12"/>
        <color rgb="FF000000"/>
        <rFont val="Times New Roman"/>
        <family val="1"/>
      </rPr>
      <t>atsižvelgiant į bendrą konsulatų skaičių</t>
    </r>
  </si>
  <si>
    <r>
      <t xml:space="preserve">C1.1 Teikiant fondo paramą surengtuose su sienų valdymu susijusiuose mokymuose dalyvavusių darbuotojų skaičius </t>
    </r>
    <r>
      <rPr>
        <sz val="12"/>
        <color rgb="FFFF0000"/>
        <rFont val="Times New Roman"/>
        <family val="1"/>
      </rPr>
      <t>(dalyvių skaičius)</t>
    </r>
  </si>
  <si>
    <r>
      <t>C1.2 Teikiant fondo paramą surengtų su sienų valdymu susijusių mokymų skaičius (</t>
    </r>
    <r>
      <rPr>
        <sz val="12"/>
        <color rgb="FFFF0000"/>
        <rFont val="Times New Roman"/>
        <family val="1"/>
      </rPr>
      <t>valandų skaičius</t>
    </r>
    <r>
      <rPr>
        <sz val="12"/>
        <rFont val="Times New Roman"/>
        <family val="1"/>
      </rPr>
      <t>, pvz., jei 5 dalyviai dalyvavo 8 val. trukmės mokymuose tai reikia skaičiuoti 40 val.)</t>
    </r>
  </si>
  <si>
    <r>
      <t xml:space="preserve">C2 Naudojantis fondo parama sukurtų ar modernizuotų sienų kontrolės (patikros ir stebėjimas) infrastruktūros objektų ir priemonių skaičius </t>
    </r>
    <r>
      <rPr>
        <sz val="12"/>
        <color rgb="FFFF0000"/>
        <rFont val="Times New Roman"/>
        <family val="1"/>
      </rPr>
      <t>(pasirinkti papunktį pagal projekte numatomą pirkti pagrindinį viešųjų pirkimų objektą,  nurodomas kiekis vienetais)</t>
    </r>
  </si>
  <si>
    <t>C2.a – Infrastruktūra</t>
  </si>
  <si>
    <t>C2.b – Techninės priemonės (oro, sausumos, jūros sienų; pvz. transporto priemonės)</t>
  </si>
  <si>
    <t>C2.c – Įranga (pvz. kompiuteriai, serveriai ir pan.)</t>
  </si>
  <si>
    <t>C2.d – Kita</t>
  </si>
  <si>
    <r>
      <t xml:space="preserve">C4 Nacionalinių sienų stebėjimo infrastruktūros </t>
    </r>
    <r>
      <rPr>
        <sz val="12"/>
        <color rgb="FFFF0000"/>
        <rFont val="Times New Roman"/>
        <family val="1"/>
      </rPr>
      <t xml:space="preserve">objektų, </t>
    </r>
    <r>
      <rPr>
        <sz val="12"/>
        <rFont val="Times New Roman"/>
        <family val="1"/>
      </rPr>
      <t xml:space="preserve">įsteigtų ir (arba) toliau plėtojamų taikant EUROSUR, </t>
    </r>
    <r>
      <rPr>
        <sz val="12"/>
        <color rgb="FFFF0000"/>
        <rFont val="Times New Roman"/>
        <family val="1"/>
      </rPr>
      <t>skaičius</t>
    </r>
  </si>
  <si>
    <t>C4.a - Nacionaliniai koordinavimo centrai</t>
  </si>
  <si>
    <t>C4.b - Regioniniai koordinavimo centrai</t>
  </si>
  <si>
    <t xml:space="preserve">C4.c - Vietiniai koordinavimo centrai </t>
  </si>
  <si>
    <t xml:space="preserve">C4.d - Kitų tipų koordinavimo </t>
  </si>
  <si>
    <t>C1.a - Vadovaujanti (valstybė narė)</t>
  </si>
  <si>
    <t>C1.b - Partneris  (valstybė narė)</t>
  </si>
  <si>
    <t>C1.d - Dalyvaujanti ES Agentūra (Eurojust, Europol), jei taikoma</t>
  </si>
  <si>
    <t>C2.1 Teisėsaugos pareigūnų, teikiant fondo paramą išklausiusių mokymus tarpvalstybinėmis temomis, skaičius (dalyvavusių teisėsaugos pareigūnų skaičius; pasirinkti visus aktualius papunkčius)</t>
  </si>
  <si>
    <t>C2.1.a – Terorizmas – dalyvavusių teisėsaugos pareigūnų skaičius</t>
  </si>
  <si>
    <t xml:space="preserve">C2.1.b – Prekyba žmonėmis ir moterų bei vaikų seksualinis išnaudojimas – dalyvavusių teisėsaugos pareigūnų skaičius </t>
  </si>
  <si>
    <t xml:space="preserve">C2.1.c – Neteisėta prekyba narkotikais – dalyvavusių teisėsaugos pareigūnų skaičius </t>
  </si>
  <si>
    <t xml:space="preserve">C2.1.d – Neteisėta prekyba ginklais – dalyvavusių teisėsaugos pareigūnų skaičius </t>
  </si>
  <si>
    <t xml:space="preserve">C2.1.e – Pinigų plovimas – dalyvavusių teisėsaugos pareigūnų skaičius </t>
  </si>
  <si>
    <t xml:space="preserve">C2.1.f – Korupcija – dalyvavusių teisėsaugos pareigūnų skaičius </t>
  </si>
  <si>
    <t xml:space="preserve">C2.1.g – Sukčiavimas mokėjimo priemonėmis – dalyvavusių teisėsaugos pareigūnų skaičius </t>
  </si>
  <si>
    <t xml:space="preserve">C2.1.h – Kompiuteriniai nusikaltimai – dalyvavusių teisėsaugos pareigūnų skaičius </t>
  </si>
  <si>
    <t xml:space="preserve">C2.1.i – organizuotas nusikalstamumas – dalyvavusių teisėsaugos pareigūnų skaičius </t>
  </si>
  <si>
    <t xml:space="preserve">C2.1.j – Teisėsaugos sritis: Keitimasis informacija – dalyvavusių teisėsaugos pareigūnų skaičius </t>
  </si>
  <si>
    <t>C2.1.k – Teisėsaugos sritis: operatyvinis bendradarbiavimas – dalyvavusių teisėsaugos pareigūnų skaičius</t>
  </si>
  <si>
    <t>C2.2 Teikiant fondo paramą surengtų mokymų tarpvalstybinėmis temomis trukmė (dienų skaičius; kiekvieno mokymo trukmę dienomis padauginti iš dalyvavusių pareigūnų skaičiaus ir įrašyti bendrą sumą pagal projektą, pvz., jei 5 dalyviai dalyvavo 2 d. trukmės mokymuose tai reikia skaičiuoti 10 d.; pasirinkti visus aktualius papunkčius)</t>
  </si>
  <si>
    <t>C2.2.a  – Terorizmas – teisėsaugos pareigūnų mokymai – dienų skaičius</t>
  </si>
  <si>
    <t xml:space="preserve">C2.2.b – Prekyba žmonėmis ir moterų bei vaikų seksualinis išnaudojimas – teisėsaugos pareigūnų mokymai – dienų skaičius </t>
  </si>
  <si>
    <t xml:space="preserve">C2.2.c – Neteisėta prekyba narkotikais – teisėsaugos pareigūnų mokymai – dienų skaičius </t>
  </si>
  <si>
    <t xml:space="preserve">C2.2.d – Neteisėta prekyba ginklais – teisėsaugos pareigūnų mokymai – dienų skaičius </t>
  </si>
  <si>
    <t>C2.2.e – Pinigų plovimas – teisėsaugos pareigūnų mokymai – dienų skaičius</t>
  </si>
  <si>
    <t xml:space="preserve">C2.2.f – Korupcija – teisėsaugos pareigūnų mokymai – dienų skaičius </t>
  </si>
  <si>
    <t xml:space="preserve">C2.2.g – Sukčiavimas mokėjimo priemonėmis – teisėsaugos pareigūnų mokymai – dienų skaičius </t>
  </si>
  <si>
    <t xml:space="preserve">C2.2.h – Kompiuteriniai nusikaltimai – teisėsaugos pareigūnų mokymai – dienų skaičius </t>
  </si>
  <si>
    <t xml:space="preserve">C2.2.i – organizuotas nusikalstamumas – teisėsaugos pareigūnų mokymai – dienų skaičius </t>
  </si>
  <si>
    <t xml:space="preserve">C2.2.j – Teisėsaugos sritis: Keitimasis informacija – dalyvavusių teisėsaugos pareigūnų mokymai – dienų skaičius </t>
  </si>
  <si>
    <t>C2.2.k – Teisėsaugos sritis: operatyvinis bendradarbiavimas – teisėsaugos pareigūnų mokymai – dienų skaičius</t>
  </si>
  <si>
    <t>C3.1 Nusikalstamumo prevencijos srities projektų skaičius (pasirinkti tik vieną, kurį projektas labiausiai atitinka)</t>
  </si>
  <si>
    <t xml:space="preserve">C3.1.d – Neteisėta prekyba narkotikais </t>
  </si>
  <si>
    <t>C3.1.i – Organizuoti nusikaltimai</t>
  </si>
  <si>
    <t xml:space="preserve">C3.2 Nusikalstamumo prevencijos srities projektų finansinė vertė
</t>
  </si>
  <si>
    <t>C4 Iš fondo remiamų projektų, kuriais siekiama gerinti keitimąsi teisėsaugos srities informacija, susijusį su Europolo duomenų sistemomis, saugyklomis arba komunikacijos priemonėmis, skaičius (pvz., duomenų įkėlimo programos, galimybių naudotis Saugaus keitimosi informacija tinklo programa (angl. SIENA) didinimas, projektai, kuriais siekiama gerinti duomenų teikimą analizei skirtoms darbo byloms ir t. t.) (pasirinkti vieną aktualų papunktį)</t>
  </si>
  <si>
    <t>C4.c – Projektai siekiantys pagerinti duomenų, reikalingų analizei, surinkimą</t>
  </si>
  <si>
    <t>C1 Teikiant fondo paramą sukurtų arba patobulintų priemonių, kuriomis siekiama sudaryti geresnes sąlygas valstybėms narėms apsaugoti ypatingos svarbos infrastruktūros objektus visuose ekonomikos sektoriuose, skaičius</t>
  </si>
  <si>
    <t>C2 Teikiant fondo paramą vykdytų projektų, susijusių su rizikos vertinimu ir valdymu vidaus saugumo srityje, skaičius (stulpelyje „Kiekis“ įrašyti reikšmę «1»)</t>
  </si>
  <si>
    <t>C3 Teikiant fondo paramą surengtų ekspertų susitikimų, praktinių mokymų, seminarų, konferencijų, išleistų leidinių, sukurtų interneto svetainių ir vykdytų konsultacijų (internetu) skaičius (pasirinkti vieną aktualų papunktį)</t>
  </si>
  <si>
    <t>Viešosios įstaigos Centrinės projektų</t>
  </si>
  <si>
    <t>valdymo agentūros direktoriaus</t>
  </si>
  <si>
    <r>
      <t xml:space="preserve">Programos rodiklio kodo Nr. ir pavadinimas, ir jo papunkčio kodas ir pavadinimas </t>
    </r>
    <r>
      <rPr>
        <i/>
        <sz val="10"/>
        <rFont val="Times New Roman"/>
        <family val="1"/>
      </rPr>
      <t>(nurodomas projekto sutarties 1 priedo dalyje „9.2 Programos rodikliai (netaikoma Specialiosios tranzito schemos projektams)“ nurodyto programos rodiklio papunkčio kodas ir pavadinimas)</t>
    </r>
  </si>
  <si>
    <r>
      <t xml:space="preserve">Programos rodiklio ir (arba) jo papunkčio kiekis skaitine reikšme (įrašyti kiekį, skaičių) ir matavimo vienetas </t>
    </r>
    <r>
      <rPr>
        <i/>
        <sz val="10"/>
        <rFont val="Times New Roman"/>
        <family val="1"/>
      </rPr>
      <t xml:space="preserve">(programos rodikliai (netaikoma Specialiosios tranzito schemos projektams)“ nurodyto programos rodiklio ir (arba) jo papunkčio projekto  pasiekta reikšmė ir matavimo vienetas) </t>
    </r>
  </si>
  <si>
    <t>PROJEKTO ATASKAITA PRIE PRAŠYMO IŠLAIDOMS KOMPENSUOTI  NR.</t>
  </si>
  <si>
    <r>
      <t xml:space="preserve">Pasiektas rezultatas (trumpas aprašymas kaip projektas </t>
    </r>
    <r>
      <rPr>
        <b/>
        <u/>
        <sz val="10"/>
        <rFont val="Times New Roman"/>
        <family val="1"/>
      </rPr>
      <t>prisidėjo prie VSF programoje nurodytos strategijos ir nacionalinio tikslo</t>
    </r>
    <r>
      <rPr>
        <b/>
        <sz val="10"/>
        <rFont val="Times New Roman"/>
        <family val="1"/>
      </rPr>
      <t xml:space="preserve"> įgyvendinimo, kokybinio rodiklio (-ių) siektinos reikšmės per ataskaitinį laikotarpį) </t>
    </r>
    <r>
      <rPr>
        <i/>
        <sz val="10"/>
        <rFont val="Times New Roman"/>
        <family val="1"/>
      </rPr>
      <t>(</t>
    </r>
    <r>
      <rPr>
        <i/>
        <sz val="10"/>
        <color rgb="FFFF0000"/>
        <rFont val="Times New Roman"/>
        <family val="1"/>
      </rPr>
      <t>šis stulpelis pildomas tik su galutiniu prašymu išlaidoms kompensuoti.</t>
    </r>
    <r>
      <rPr>
        <i/>
        <sz val="10"/>
        <rFont val="Times New Roman"/>
        <family val="1"/>
      </rPr>
      <t xml:space="preserve"> Pasiektas rezultatas (aprašyti, kaip projektas prisidėjo prie VSF programoje nurodytos strategijos ir nacionalinio tikslo įgyvendinimo) </t>
    </r>
  </si>
  <si>
    <t>(lentelė pildoma su kiekvienu prašymu išlaidoms kompensuoti kaupimo būdu)</t>
  </si>
  <si>
    <t xml:space="preserve">Su šiuo PIK deklaruota </t>
  </si>
  <si>
    <t>Su kuriuo PIK  atsiskaityta</t>
  </si>
  <si>
    <t xml:space="preserve"> 2 priedas</t>
  </si>
  <si>
    <t>PROJEKTO ATASKAITA PRIE PRAŠYMO IŠLAIDOMS KOMPENSUOTI NR.             (INFRASTRUKTŪRA)</t>
  </si>
  <si>
    <t>(lentelė pildoma tik su galutiniu prašymu išlaidoms kompensuoti)</t>
  </si>
  <si>
    <t>PROJEKTO ATASKAITA PRIE PRAŠYMO IŠLAIDOMS KOMPENSUOTI NR.       (VIEŠIEJI PIRKIMAI)</t>
  </si>
  <si>
    <t>PROJEKTO ATASKAITA PRIE PRAŠYMO IŠLAIDOMS KOMPENSUOTI NR.         (VIEŠINIMAS)</t>
  </si>
  <si>
    <t>(Prašymo išlaidoms kompensuoti forma)</t>
  </si>
  <si>
    <t>Pridedamas 2 priedas "Projekto ataskaita prie prašymo išlaidoms kompensuoti", 4 lapai</t>
  </si>
  <si>
    <t>PATVIRTINTA</t>
  </si>
  <si>
    <t>2020 m.  sausio 14  d. įsakymu Nr. 2020/8-16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</si>
</sst>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 _L_t_-;\-* #,##0.00\ _L_t_-;_-* &quot;-&quot;??\ _L_t_-;_-@_-"/>
    <numFmt numFmtId="165" formatCode="yyyy\-mm\-dd;@"/>
    <numFmt numFmtId="166" formatCode="#,##0.00_ ;\-#,##0.00\ ;&quot;-&quot;"/>
    <numFmt numFmtId="167" formatCode="0.00_ ;[Red]\-0.00\ ;&quot;-&quot;"/>
    <numFmt numFmtId="168" formatCode="\(\v\a\l\i\u\t\a\ \-\ @\)"/>
  </numFmts>
  <fonts count="50" x14ac:knownFonts="1">
    <font>
      <sz val="10"/>
      <name val="Arial"/>
      <charset val="186"/>
    </font>
    <font>
      <sz val="10"/>
      <name val="Arial"/>
      <family val="2"/>
      <charset val="186"/>
    </font>
    <font>
      <sz val="10"/>
      <name val="Times New Roman"/>
      <family val="1"/>
      <charset val="186"/>
    </font>
    <font>
      <sz val="9"/>
      <name val="Times New Roman"/>
      <family val="1"/>
      <charset val="186"/>
    </font>
    <font>
      <sz val="10"/>
      <name val="Arial"/>
      <family val="2"/>
      <charset val="186"/>
    </font>
    <font>
      <sz val="8"/>
      <name val="Arial"/>
      <family val="2"/>
      <charset val="186"/>
    </font>
    <font>
      <sz val="10"/>
      <color indexed="63"/>
      <name val="Times New Roman"/>
      <family val="1"/>
      <charset val="186"/>
    </font>
    <font>
      <sz val="10"/>
      <color indexed="9"/>
      <name val="Times New Roman"/>
      <family val="1"/>
      <charset val="186"/>
    </font>
    <font>
      <sz val="11"/>
      <name val="Times New Roman"/>
      <family val="1"/>
      <charset val="186"/>
    </font>
    <font>
      <b/>
      <sz val="11"/>
      <name val="Times New Roman"/>
      <family val="1"/>
      <charset val="186"/>
    </font>
    <font>
      <b/>
      <sz val="10"/>
      <color indexed="63"/>
      <name val="Times New Roman"/>
      <family val="1"/>
      <charset val="186"/>
    </font>
    <font>
      <sz val="9"/>
      <color indexed="63"/>
      <name val="Times New Roman"/>
      <family val="1"/>
      <charset val="186"/>
    </font>
    <font>
      <sz val="10"/>
      <color indexed="63"/>
      <name val="Arial"/>
      <family val="2"/>
      <charset val="186"/>
    </font>
    <font>
      <b/>
      <sz val="9"/>
      <color indexed="9"/>
      <name val="Times New Roman"/>
      <family val="1"/>
      <charset val="186"/>
    </font>
    <font>
      <sz val="9"/>
      <color indexed="9"/>
      <name val="Times New Roman"/>
      <family val="1"/>
      <charset val="186"/>
    </font>
    <font>
      <b/>
      <sz val="12"/>
      <name val="Times New Roman"/>
      <family val="1"/>
      <charset val="186"/>
    </font>
    <font>
      <b/>
      <sz val="11"/>
      <color indexed="10"/>
      <name val="Times New Roman"/>
      <family val="1"/>
      <charset val="186"/>
    </font>
    <font>
      <b/>
      <sz val="12"/>
      <color indexed="10"/>
      <name val="Times New Roman"/>
      <family val="1"/>
      <charset val="186"/>
    </font>
    <font>
      <sz val="9"/>
      <color indexed="63"/>
      <name val="Arial"/>
      <family val="2"/>
      <charset val="186"/>
    </font>
    <font>
      <sz val="9"/>
      <color rgb="FFFF0000"/>
      <name val="Times New Roman"/>
      <family val="1"/>
      <charset val="186"/>
    </font>
    <font>
      <sz val="11"/>
      <color indexed="8"/>
      <name val="Calibri"/>
      <family val="2"/>
      <charset val="186"/>
    </font>
    <font>
      <b/>
      <sz val="10"/>
      <name val="Times New Roman"/>
      <family val="1"/>
      <charset val="186"/>
    </font>
    <font>
      <b/>
      <sz val="12"/>
      <color rgb="FF002060"/>
      <name val="Times New Roman"/>
      <family val="1"/>
      <charset val="186"/>
    </font>
    <font>
      <b/>
      <sz val="9"/>
      <name val="Times New Roman"/>
      <family val="1"/>
      <charset val="186"/>
    </font>
    <font>
      <b/>
      <sz val="14"/>
      <color indexed="10"/>
      <name val="Times New Roman"/>
      <family val="1"/>
      <charset val="186"/>
    </font>
    <font>
      <sz val="9"/>
      <color theme="0" tint="-4.9989318521683403E-2"/>
      <name val="Times New Roman"/>
      <family val="1"/>
      <charset val="186"/>
    </font>
    <font>
      <sz val="10"/>
      <color rgb="FFFF0000"/>
      <name val="Times New Roman"/>
      <family val="1"/>
      <charset val="186"/>
    </font>
    <font>
      <sz val="8"/>
      <name val="Verdana"/>
      <family val="2"/>
      <charset val="186"/>
    </font>
    <font>
      <sz val="12"/>
      <color rgb="FFFF0000"/>
      <name val="Times New Roman"/>
      <family val="1"/>
    </font>
    <font>
      <sz val="12"/>
      <name val="Times New Roman"/>
      <family val="1"/>
    </font>
    <font>
      <sz val="12"/>
      <color indexed="8"/>
      <name val="Times New Roman"/>
      <family val="1"/>
    </font>
    <font>
      <sz val="11"/>
      <color indexed="8"/>
      <name val="Times New Roman"/>
      <family val="1"/>
      <charset val="186"/>
    </font>
    <font>
      <sz val="10"/>
      <color indexed="8"/>
      <name val="Times New Roman"/>
      <family val="1"/>
    </font>
    <font>
      <b/>
      <sz val="12"/>
      <color indexed="8"/>
      <name val="Times New Roman"/>
      <family val="1"/>
    </font>
    <font>
      <b/>
      <sz val="10"/>
      <color indexed="8"/>
      <name val="Times New Roman"/>
      <family val="1"/>
    </font>
    <font>
      <b/>
      <sz val="12"/>
      <name val="Times New Roman"/>
      <family val="1"/>
    </font>
    <font>
      <sz val="9"/>
      <color indexed="8"/>
      <name val="Times New Roman"/>
      <family val="1"/>
    </font>
    <font>
      <b/>
      <sz val="10"/>
      <color indexed="8"/>
      <name val="Times New Roman"/>
      <family val="1"/>
      <charset val="186"/>
    </font>
    <font>
      <sz val="10"/>
      <color indexed="8"/>
      <name val="Times New Roman"/>
      <family val="1"/>
      <charset val="186"/>
    </font>
    <font>
      <sz val="12"/>
      <color rgb="FF000000"/>
      <name val="Times New Roman"/>
      <family val="1"/>
    </font>
    <font>
      <b/>
      <sz val="12"/>
      <color rgb="FF002060"/>
      <name val="Times New Roman"/>
      <family val="1"/>
    </font>
    <font>
      <sz val="10"/>
      <name val="Arial"/>
      <charset val="186"/>
    </font>
    <font>
      <b/>
      <sz val="11"/>
      <color indexed="8"/>
      <name val="Times New Roman"/>
      <family val="1"/>
    </font>
    <font>
      <b/>
      <sz val="10"/>
      <name val="Times New Roman"/>
      <family val="1"/>
    </font>
    <font>
      <i/>
      <sz val="10"/>
      <name val="Times New Roman"/>
      <family val="1"/>
    </font>
    <font>
      <b/>
      <u/>
      <sz val="10"/>
      <name val="Times New Roman"/>
      <family val="1"/>
    </font>
    <font>
      <i/>
      <sz val="10"/>
      <color rgb="FFFF0000"/>
      <name val="Times New Roman"/>
      <family val="1"/>
    </font>
    <font>
      <sz val="10"/>
      <name val="Times New Roman"/>
      <family val="1"/>
    </font>
    <font>
      <sz val="10"/>
      <color rgb="FF000000"/>
      <name val="Times New Roman"/>
      <family val="1"/>
    </font>
    <font>
      <b/>
      <sz val="10"/>
      <color indexed="63"/>
      <name val="Times New Roman"/>
      <family val="1"/>
    </font>
  </fonts>
  <fills count="8">
    <fill>
      <patternFill patternType="none"/>
    </fill>
    <fill>
      <patternFill patternType="gray125"/>
    </fill>
    <fill>
      <patternFill patternType="solid">
        <fgColor indexed="13"/>
        <bgColor indexed="64"/>
      </patternFill>
    </fill>
    <fill>
      <patternFill patternType="solid">
        <fgColor theme="0" tint="-4.9989318521683403E-2"/>
        <bgColor indexed="64"/>
      </patternFill>
    </fill>
    <fill>
      <patternFill patternType="solid">
        <fgColor theme="0" tint="-4.9989318521683403E-2"/>
        <bgColor indexed="22"/>
      </patternFill>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s>
  <borders count="60">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5"/>
      </top>
      <bottom style="thin">
        <color indexed="55"/>
      </bottom>
      <diagonal/>
    </border>
    <border>
      <left/>
      <right/>
      <top style="thin">
        <color indexed="23"/>
      </top>
      <bottom style="thin">
        <color indexed="23"/>
      </bottom>
      <diagonal/>
    </border>
    <border>
      <left style="thin">
        <color indexed="23"/>
      </left>
      <right style="thin">
        <color indexed="23"/>
      </right>
      <top/>
      <bottom style="thin">
        <color indexed="23"/>
      </bottom>
      <diagonal/>
    </border>
    <border>
      <left style="thin">
        <color indexed="23"/>
      </left>
      <right style="thin">
        <color indexed="23"/>
      </right>
      <top style="thin">
        <color indexed="23"/>
      </top>
      <bottom/>
      <diagonal/>
    </border>
    <border>
      <left/>
      <right/>
      <top/>
      <bottom style="thin">
        <color indexed="64"/>
      </bottom>
      <diagonal/>
    </border>
    <border>
      <left/>
      <right/>
      <top style="thin">
        <color indexed="64"/>
      </top>
      <bottom/>
      <diagonal/>
    </border>
    <border>
      <left/>
      <right/>
      <top style="thin">
        <color indexed="23"/>
      </top>
      <bottom style="double">
        <color indexed="64"/>
      </bottom>
      <diagonal/>
    </border>
    <border>
      <left/>
      <right/>
      <top style="thin">
        <color indexed="55"/>
      </top>
      <bottom style="double">
        <color indexed="64"/>
      </bottom>
      <diagonal/>
    </border>
    <border>
      <left/>
      <right/>
      <top style="thin">
        <color indexed="64"/>
      </top>
      <bottom style="thin">
        <color indexed="55"/>
      </bottom>
      <diagonal/>
    </border>
    <border>
      <left style="thin">
        <color indexed="55"/>
      </left>
      <right style="thin">
        <color indexed="55"/>
      </right>
      <top style="thin">
        <color indexed="55"/>
      </top>
      <bottom style="thin">
        <color indexed="55"/>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right/>
      <top/>
      <bottom style="thin">
        <color indexed="23"/>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right/>
      <top style="thin">
        <color indexed="64"/>
      </top>
      <bottom style="thin">
        <color indexed="64"/>
      </bottom>
      <diagonal/>
    </border>
    <border>
      <left/>
      <right/>
      <top/>
      <bottom style="thin">
        <color indexed="55"/>
      </bottom>
      <diagonal/>
    </border>
    <border>
      <left/>
      <right/>
      <top/>
      <bottom style="medium">
        <color theme="1" tint="0.499984740745262"/>
      </bottom>
      <diagonal/>
    </border>
    <border>
      <left style="thin">
        <color indexed="55"/>
      </left>
      <right style="thin">
        <color theme="0" tint="-0.24994659260841701"/>
      </right>
      <top style="thin">
        <color indexed="55"/>
      </top>
      <bottom style="thin">
        <color indexed="55"/>
      </bottom>
      <diagonal/>
    </border>
    <border>
      <left style="thin">
        <color theme="0" tint="-0.24994659260841701"/>
      </left>
      <right style="thin">
        <color theme="0" tint="-0.24994659260841701"/>
      </right>
      <top style="thin">
        <color indexed="55"/>
      </top>
      <bottom style="thin">
        <color indexed="55"/>
      </bottom>
      <diagonal/>
    </border>
    <border>
      <left style="thin">
        <color theme="0" tint="-0.24994659260841701"/>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s>
  <cellStyleXfs count="8">
    <xf numFmtId="0" fontId="0" fillId="0" borderId="0"/>
    <xf numFmtId="164" fontId="1" fillId="0" borderId="0" applyFont="0" applyFill="0" applyBorder="0" applyAlignment="0" applyProtection="0"/>
    <xf numFmtId="0" fontId="4" fillId="0" borderId="0"/>
    <xf numFmtId="9" fontId="1" fillId="0" borderId="0" applyFont="0" applyFill="0" applyBorder="0" applyAlignment="0" applyProtection="0"/>
    <xf numFmtId="0" fontId="20" fillId="0" borderId="0"/>
    <xf numFmtId="0" fontId="1" fillId="0" borderId="0">
      <alignment vertical="top"/>
    </xf>
    <xf numFmtId="0" fontId="1" fillId="0" borderId="0"/>
    <xf numFmtId="0" fontId="41" fillId="0" borderId="0"/>
  </cellStyleXfs>
  <cellXfs count="248">
    <xf numFmtId="0" fontId="0" fillId="0" borderId="0" xfId="0"/>
    <xf numFmtId="0" fontId="6" fillId="0" borderId="0" xfId="0" applyFont="1" applyBorder="1"/>
    <xf numFmtId="0" fontId="8" fillId="0" borderId="0" xfId="0" applyFont="1" applyProtection="1">
      <protection hidden="1"/>
    </xf>
    <xf numFmtId="0" fontId="2" fillId="0" borderId="0" xfId="0" applyFont="1" applyFill="1" applyProtection="1">
      <protection hidden="1"/>
    </xf>
    <xf numFmtId="0" fontId="2" fillId="0" borderId="0" xfId="0" applyFont="1" applyProtection="1">
      <protection hidden="1"/>
    </xf>
    <xf numFmtId="0" fontId="7" fillId="0" borderId="0" xfId="0" applyFont="1" applyProtection="1">
      <protection hidden="1"/>
    </xf>
    <xf numFmtId="0" fontId="2" fillId="0" borderId="0" xfId="0" applyFont="1" applyAlignment="1" applyProtection="1">
      <alignment wrapText="1"/>
      <protection hidden="1"/>
    </xf>
    <xf numFmtId="0" fontId="2" fillId="0" borderId="0" xfId="0" applyFont="1" applyBorder="1" applyProtection="1">
      <protection hidden="1"/>
    </xf>
    <xf numFmtId="0" fontId="2" fillId="0" borderId="0" xfId="0" applyFont="1" applyAlignment="1" applyProtection="1">
      <protection hidden="1"/>
    </xf>
    <xf numFmtId="0" fontId="14" fillId="0" borderId="0" xfId="0" applyFont="1" applyFill="1" applyProtection="1">
      <protection hidden="1"/>
    </xf>
    <xf numFmtId="0" fontId="3" fillId="0" borderId="0" xfId="0" applyFont="1" applyProtection="1">
      <protection hidden="1"/>
    </xf>
    <xf numFmtId="0" fontId="3" fillId="0" borderId="0" xfId="0" applyFont="1" applyFill="1" applyBorder="1" applyProtection="1">
      <protection hidden="1"/>
    </xf>
    <xf numFmtId="0" fontId="6" fillId="0" borderId="0" xfId="0" applyFont="1" applyProtection="1">
      <protection hidden="1"/>
    </xf>
    <xf numFmtId="0" fontId="16" fillId="0" borderId="0" xfId="0" applyFont="1" applyProtection="1">
      <protection hidden="1"/>
    </xf>
    <xf numFmtId="0" fontId="10" fillId="2" borderId="0" xfId="0" applyFont="1" applyFill="1" applyProtection="1">
      <protection hidden="1"/>
    </xf>
    <xf numFmtId="0" fontId="6" fillId="0" borderId="0" xfId="0" applyFont="1" applyBorder="1" applyProtection="1">
      <protection hidden="1"/>
    </xf>
    <xf numFmtId="0" fontId="10" fillId="0" borderId="0" xfId="0" applyFont="1" applyProtection="1">
      <protection hidden="1"/>
    </xf>
    <xf numFmtId="9" fontId="6" fillId="0" borderId="0" xfId="3" applyFont="1" applyFill="1" applyBorder="1" applyAlignment="1" applyProtection="1">
      <alignment vertical="center"/>
      <protection hidden="1"/>
    </xf>
    <xf numFmtId="0" fontId="6" fillId="0" borderId="0" xfId="0" applyFont="1" applyBorder="1" applyAlignment="1" applyProtection="1">
      <alignment wrapText="1"/>
      <protection hidden="1"/>
    </xf>
    <xf numFmtId="0" fontId="6" fillId="0" borderId="0" xfId="2" applyFont="1" applyBorder="1" applyProtection="1">
      <protection hidden="1"/>
    </xf>
    <xf numFmtId="0" fontId="6" fillId="0" borderId="0" xfId="2" applyFont="1" applyProtection="1">
      <protection hidden="1"/>
    </xf>
    <xf numFmtId="0" fontId="6" fillId="0" borderId="0" xfId="0" applyFont="1" applyBorder="1" applyAlignment="1" applyProtection="1">
      <alignment horizontal="center"/>
      <protection hidden="1"/>
    </xf>
    <xf numFmtId="9" fontId="7" fillId="0" borderId="0" xfId="3" applyFont="1" applyFill="1" applyBorder="1" applyAlignment="1" applyProtection="1">
      <alignment vertical="center"/>
      <protection hidden="1"/>
    </xf>
    <xf numFmtId="0" fontId="17" fillId="0" borderId="0" xfId="0" applyFont="1" applyProtection="1">
      <protection hidden="1"/>
    </xf>
    <xf numFmtId="168" fontId="15" fillId="0" borderId="0" xfId="0" applyNumberFormat="1" applyFont="1" applyFill="1" applyBorder="1" applyAlignment="1" applyProtection="1">
      <alignment horizontal="left"/>
      <protection hidden="1"/>
    </xf>
    <xf numFmtId="0" fontId="15" fillId="0" borderId="0" xfId="0" applyFont="1" applyFill="1" applyBorder="1" applyProtection="1">
      <protection hidden="1"/>
    </xf>
    <xf numFmtId="0" fontId="8" fillId="0" borderId="0" xfId="0" applyFont="1" applyFill="1" applyBorder="1" applyProtection="1">
      <protection hidden="1"/>
    </xf>
    <xf numFmtId="0" fontId="15" fillId="0" borderId="0" xfId="0" applyFont="1" applyFill="1" applyBorder="1" applyAlignment="1" applyProtection="1">
      <alignment horizontal="left"/>
      <protection hidden="1"/>
    </xf>
    <xf numFmtId="0" fontId="16" fillId="0" borderId="0" xfId="0" applyFont="1" applyFill="1" applyProtection="1">
      <protection hidden="1"/>
    </xf>
    <xf numFmtId="9" fontId="10" fillId="2" borderId="0" xfId="3" applyFont="1" applyFill="1" applyAlignment="1" applyProtection="1">
      <alignment horizontal="right"/>
      <protection hidden="1"/>
    </xf>
    <xf numFmtId="9" fontId="10" fillId="2" borderId="0" xfId="3" applyFont="1" applyFill="1" applyProtection="1">
      <protection hidden="1"/>
    </xf>
    <xf numFmtId="0" fontId="10" fillId="3" borderId="0" xfId="0" applyFont="1" applyFill="1" applyProtection="1">
      <protection hidden="1"/>
    </xf>
    <xf numFmtId="0" fontId="3" fillId="3" borderId="5" xfId="0" applyFont="1" applyFill="1" applyBorder="1" applyAlignment="1" applyProtection="1">
      <alignment horizontal="center" vertical="center" wrapText="1"/>
      <protection hidden="1"/>
    </xf>
    <xf numFmtId="0" fontId="3" fillId="3" borderId="1" xfId="0" applyFont="1" applyFill="1" applyBorder="1" applyAlignment="1" applyProtection="1">
      <alignment horizontal="center" vertical="center" wrapText="1"/>
      <protection hidden="1"/>
    </xf>
    <xf numFmtId="0" fontId="3" fillId="3" borderId="0" xfId="0" applyFont="1" applyFill="1" applyBorder="1" applyProtection="1">
      <protection hidden="1"/>
    </xf>
    <xf numFmtId="14" fontId="23" fillId="3" borderId="2" xfId="0" applyNumberFormat="1" applyFont="1" applyFill="1" applyBorder="1" applyAlignment="1" applyProtection="1">
      <protection hidden="1"/>
    </xf>
    <xf numFmtId="166" fontId="23" fillId="3" borderId="2" xfId="0" applyNumberFormat="1" applyFont="1" applyFill="1" applyBorder="1" applyAlignment="1" applyProtection="1">
      <protection hidden="1"/>
    </xf>
    <xf numFmtId="0" fontId="22" fillId="0" borderId="0" xfId="0" applyFont="1" applyFill="1" applyBorder="1" applyAlignment="1" applyProtection="1">
      <alignment horizontal="left"/>
      <protection hidden="1"/>
    </xf>
    <xf numFmtId="168" fontId="2" fillId="0" borderId="0" xfId="0" applyNumberFormat="1" applyFont="1" applyFill="1" applyBorder="1" applyAlignment="1" applyProtection="1">
      <alignment horizontal="right"/>
      <protection hidden="1"/>
    </xf>
    <xf numFmtId="0" fontId="9" fillId="0" borderId="0" xfId="0" applyFont="1" applyFill="1" applyBorder="1" applyAlignment="1" applyProtection="1">
      <alignment horizontal="right"/>
      <protection hidden="1"/>
    </xf>
    <xf numFmtId="0" fontId="23" fillId="5" borderId="11" xfId="0" applyFont="1" applyFill="1" applyBorder="1" applyAlignment="1" applyProtection="1">
      <protection hidden="1"/>
    </xf>
    <xf numFmtId="0" fontId="23" fillId="5" borderId="8" xfId="0" applyFont="1" applyFill="1" applyBorder="1" applyAlignment="1" applyProtection="1">
      <alignment horizontal="center"/>
      <protection hidden="1"/>
    </xf>
    <xf numFmtId="166" fontId="3" fillId="3" borderId="9" xfId="0" applyNumberFormat="1" applyFont="1" applyFill="1" applyBorder="1" applyAlignment="1" applyProtection="1">
      <alignment horizontal="right"/>
      <protection hidden="1"/>
    </xf>
    <xf numFmtId="0" fontId="3" fillId="3" borderId="3" xfId="0" applyFont="1" applyFill="1" applyBorder="1" applyProtection="1">
      <protection hidden="1"/>
    </xf>
    <xf numFmtId="166" fontId="3" fillId="3" borderId="4" xfId="1" applyNumberFormat="1" applyFont="1" applyFill="1" applyBorder="1" applyAlignment="1" applyProtection="1">
      <alignment horizontal="right"/>
      <protection hidden="1"/>
    </xf>
    <xf numFmtId="166" fontId="3" fillId="3" borderId="3" xfId="1" applyNumberFormat="1" applyFont="1" applyFill="1" applyBorder="1" applyAlignment="1" applyProtection="1">
      <alignment horizontal="right"/>
      <protection hidden="1"/>
    </xf>
    <xf numFmtId="166" fontId="3" fillId="3" borderId="10" xfId="1" applyNumberFormat="1" applyFont="1" applyFill="1" applyBorder="1" applyAlignment="1" applyProtection="1">
      <alignment horizontal="right"/>
      <protection hidden="1"/>
    </xf>
    <xf numFmtId="0" fontId="3" fillId="3" borderId="10" xfId="0" applyFont="1" applyFill="1" applyBorder="1" applyProtection="1">
      <protection hidden="1"/>
    </xf>
    <xf numFmtId="167" fontId="3" fillId="3" borderId="10" xfId="0" applyNumberFormat="1" applyFont="1" applyFill="1" applyBorder="1" applyAlignment="1" applyProtection="1">
      <alignment horizontal="right"/>
      <protection hidden="1"/>
    </xf>
    <xf numFmtId="9" fontId="19" fillId="0" borderId="0" xfId="3" applyNumberFormat="1" applyFont="1" applyBorder="1" applyAlignment="1" applyProtection="1">
      <protection hidden="1"/>
    </xf>
    <xf numFmtId="166" fontId="14" fillId="0" borderId="0" xfId="0" applyNumberFormat="1" applyFont="1" applyFill="1" applyBorder="1" applyAlignment="1" applyProtection="1">
      <alignment wrapText="1"/>
      <protection hidden="1"/>
    </xf>
    <xf numFmtId="0" fontId="24" fillId="0" borderId="0" xfId="0" applyFont="1" applyProtection="1">
      <protection hidden="1"/>
    </xf>
    <xf numFmtId="0" fontId="25" fillId="3" borderId="1" xfId="0" applyFont="1" applyFill="1" applyBorder="1" applyAlignment="1" applyProtection="1">
      <alignment horizontal="center" vertical="center" wrapText="1"/>
      <protection hidden="1"/>
    </xf>
    <xf numFmtId="0" fontId="6" fillId="0" borderId="0" xfId="0" applyFont="1" applyProtection="1">
      <protection locked="0"/>
    </xf>
    <xf numFmtId="0" fontId="2" fillId="0" borderId="0" xfId="0" applyFont="1" applyAlignment="1" applyProtection="1">
      <alignment wrapText="1"/>
      <protection locked="0"/>
    </xf>
    <xf numFmtId="166" fontId="3" fillId="0" borderId="0" xfId="0" applyNumberFormat="1" applyFont="1" applyFill="1" applyBorder="1" applyAlignment="1" applyProtection="1">
      <alignment wrapText="1"/>
      <protection locked="0"/>
    </xf>
    <xf numFmtId="165" fontId="3" fillId="0" borderId="0" xfId="1" applyNumberFormat="1" applyFont="1" applyFill="1" applyBorder="1" applyAlignment="1" applyProtection="1">
      <alignment horizontal="center" wrapText="1"/>
      <protection locked="0"/>
    </xf>
    <xf numFmtId="49" fontId="3" fillId="0" borderId="0" xfId="1" applyNumberFormat="1" applyFont="1" applyFill="1" applyBorder="1" applyAlignment="1" applyProtection="1">
      <alignment wrapText="1"/>
      <protection locked="0"/>
    </xf>
    <xf numFmtId="0" fontId="21" fillId="4" borderId="6" xfId="0" applyFont="1" applyFill="1" applyBorder="1" applyAlignment="1" applyProtection="1">
      <alignment horizontal="center" vertical="center" wrapText="1"/>
      <protection hidden="1"/>
    </xf>
    <xf numFmtId="0" fontId="2" fillId="0" borderId="0" xfId="0" applyFont="1" applyAlignment="1" applyProtection="1">
      <alignment horizontal="center"/>
      <protection hidden="1"/>
    </xf>
    <xf numFmtId="0" fontId="2" fillId="0" borderId="7" xfId="0" applyFont="1" applyBorder="1" applyProtection="1">
      <protection hidden="1"/>
    </xf>
    <xf numFmtId="0" fontId="26" fillId="0" borderId="0" xfId="0" applyFont="1" applyProtection="1">
      <protection hidden="1"/>
    </xf>
    <xf numFmtId="0" fontId="2" fillId="0" borderId="0" xfId="0" applyFont="1" applyAlignment="1" applyProtection="1">
      <alignment horizontal="right" wrapText="1"/>
      <protection locked="0"/>
    </xf>
    <xf numFmtId="0" fontId="23" fillId="5" borderId="22" xfId="0" applyFont="1" applyFill="1" applyBorder="1" applyAlignment="1" applyProtection="1">
      <protection hidden="1"/>
    </xf>
    <xf numFmtId="9" fontId="3" fillId="3" borderId="22" xfId="3" applyNumberFormat="1" applyFont="1" applyFill="1" applyBorder="1" applyAlignment="1" applyProtection="1">
      <alignment horizontal="right"/>
      <protection hidden="1"/>
    </xf>
    <xf numFmtId="0" fontId="3" fillId="3" borderId="23" xfId="0" applyFont="1" applyFill="1" applyBorder="1" applyProtection="1">
      <protection hidden="1"/>
    </xf>
    <xf numFmtId="167" fontId="3" fillId="3" borderId="23" xfId="0" applyNumberFormat="1" applyFont="1" applyFill="1" applyBorder="1" applyAlignment="1" applyProtection="1">
      <alignment horizontal="right"/>
      <protection hidden="1"/>
    </xf>
    <xf numFmtId="167" fontId="23" fillId="5" borderId="22" xfId="0" applyNumberFormat="1" applyFont="1" applyFill="1" applyBorder="1" applyAlignment="1" applyProtection="1">
      <protection hidden="1"/>
    </xf>
    <xf numFmtId="0" fontId="23" fillId="3" borderId="10" xfId="0" applyFont="1" applyFill="1" applyBorder="1" applyProtection="1">
      <protection hidden="1"/>
    </xf>
    <xf numFmtId="0" fontId="15" fillId="0" borderId="24" xfId="0" applyFont="1" applyFill="1" applyBorder="1" applyProtection="1">
      <protection hidden="1"/>
    </xf>
    <xf numFmtId="0" fontId="8" fillId="0" borderId="24" xfId="0" applyFont="1" applyFill="1" applyBorder="1" applyProtection="1">
      <protection hidden="1"/>
    </xf>
    <xf numFmtId="0" fontId="6" fillId="0" borderId="0" xfId="0" applyFont="1" applyFill="1" applyProtection="1">
      <protection hidden="1"/>
    </xf>
    <xf numFmtId="49" fontId="3" fillId="0" borderId="0" xfId="1" applyNumberFormat="1" applyFont="1" applyFill="1" applyBorder="1" applyAlignment="1" applyProtection="1">
      <alignment horizontal="left" wrapText="1"/>
      <protection locked="0"/>
    </xf>
    <xf numFmtId="165" fontId="6" fillId="0" borderId="0" xfId="0" applyNumberFormat="1" applyFont="1" applyProtection="1">
      <protection hidden="1"/>
    </xf>
    <xf numFmtId="0" fontId="27" fillId="0" borderId="0" xfId="0" applyFont="1" applyAlignment="1">
      <alignment horizontal="left" vertical="center" wrapText="1"/>
    </xf>
    <xf numFmtId="49" fontId="3" fillId="0" borderId="0" xfId="1" applyNumberFormat="1" applyFont="1" applyFill="1" applyBorder="1" applyAlignment="1" applyProtection="1">
      <alignment horizontal="center" wrapText="1"/>
      <protection locked="0"/>
    </xf>
    <xf numFmtId="14" fontId="3" fillId="0" borderId="0" xfId="0" applyNumberFormat="1" applyFont="1" applyFill="1" applyBorder="1" applyAlignment="1" applyProtection="1">
      <alignment horizontal="center" wrapText="1"/>
      <protection locked="0"/>
    </xf>
    <xf numFmtId="14" fontId="23" fillId="3" borderId="2" xfId="0" applyNumberFormat="1" applyFont="1" applyFill="1" applyBorder="1" applyAlignment="1" applyProtection="1">
      <alignment horizontal="center"/>
      <protection hidden="1"/>
    </xf>
    <xf numFmtId="0" fontId="6" fillId="0" borderId="7" xfId="0" applyFont="1" applyBorder="1" applyProtection="1">
      <protection locked="0"/>
    </xf>
    <xf numFmtId="0" fontId="20" fillId="0" borderId="0" xfId="4"/>
    <xf numFmtId="0" fontId="16" fillId="0" borderId="0" xfId="4" applyFont="1"/>
    <xf numFmtId="0" fontId="20" fillId="0" borderId="0" xfId="4" applyBorder="1"/>
    <xf numFmtId="0" fontId="20" fillId="0" borderId="0" xfId="4" applyFont="1"/>
    <xf numFmtId="0" fontId="20" fillId="0" borderId="0" xfId="4" applyFill="1" applyAlignment="1">
      <alignment horizontal="center"/>
    </xf>
    <xf numFmtId="0" fontId="20" fillId="0" borderId="0" xfId="4" applyFill="1" applyBorder="1" applyAlignment="1">
      <alignment horizontal="center"/>
    </xf>
    <xf numFmtId="0" fontId="31" fillId="6" borderId="42" xfId="4" applyFont="1" applyFill="1" applyBorder="1" applyAlignment="1">
      <alignment horizontal="left" vertical="top" wrapText="1"/>
    </xf>
    <xf numFmtId="0" fontId="31" fillId="0" borderId="42" xfId="4" applyFont="1" applyBorder="1" applyAlignment="1">
      <alignment vertical="top" wrapText="1"/>
    </xf>
    <xf numFmtId="0" fontId="31" fillId="0" borderId="0" xfId="4" applyFont="1" applyBorder="1" applyAlignment="1">
      <alignment vertical="top" wrapText="1"/>
    </xf>
    <xf numFmtId="0" fontId="32" fillId="0" borderId="0" xfId="4" applyFont="1" applyBorder="1" applyAlignment="1">
      <alignment horizontal="left" vertical="center" wrapText="1"/>
    </xf>
    <xf numFmtId="0" fontId="32" fillId="0" borderId="0" xfId="4" applyFont="1" applyBorder="1" applyAlignment="1">
      <alignment horizontal="justify" vertical="center" wrapText="1"/>
    </xf>
    <xf numFmtId="0" fontId="33" fillId="0" borderId="42" xfId="4" applyFont="1" applyBorder="1" applyAlignment="1">
      <alignment vertical="top" wrapText="1"/>
    </xf>
    <xf numFmtId="0" fontId="33" fillId="0" borderId="42" xfId="4" applyFont="1" applyBorder="1" applyAlignment="1">
      <alignment horizontal="center" vertical="top" wrapText="1"/>
    </xf>
    <xf numFmtId="0" fontId="32" fillId="0" borderId="45" xfId="4" applyFont="1" applyBorder="1" applyAlignment="1">
      <alignment horizontal="left" vertical="center" wrapText="1"/>
    </xf>
    <xf numFmtId="0" fontId="32" fillId="0" borderId="45" xfId="4" applyFont="1" applyBorder="1" applyAlignment="1">
      <alignment horizontal="justify" vertical="center" wrapText="1"/>
    </xf>
    <xf numFmtId="0" fontId="32" fillId="0" borderId="34" xfId="4" applyFont="1" applyBorder="1" applyAlignment="1">
      <alignment horizontal="left" vertical="center" wrapText="1"/>
    </xf>
    <xf numFmtId="0" fontId="32" fillId="0" borderId="34" xfId="4" applyFont="1" applyBorder="1" applyAlignment="1">
      <alignment vertical="center" wrapText="1"/>
    </xf>
    <xf numFmtId="0" fontId="32" fillId="0" borderId="34" xfId="4" applyFont="1" applyBorder="1" applyAlignment="1">
      <alignment vertical="top" wrapText="1"/>
    </xf>
    <xf numFmtId="0" fontId="32" fillId="0" borderId="34" xfId="4" applyFont="1" applyBorder="1" applyAlignment="1">
      <alignment horizontal="justify" vertical="center" wrapText="1"/>
    </xf>
    <xf numFmtId="0" fontId="34" fillId="0" borderId="45" xfId="4" applyFont="1" applyBorder="1" applyAlignment="1">
      <alignment vertical="center" wrapText="1"/>
    </xf>
    <xf numFmtId="0" fontId="30" fillId="0" borderId="42" xfId="4" applyFont="1" applyBorder="1" applyAlignment="1">
      <alignment wrapText="1"/>
    </xf>
    <xf numFmtId="0" fontId="30" fillId="0" borderId="42" xfId="4" applyFont="1" applyBorder="1" applyAlignment="1">
      <alignment horizontal="justify" vertical="center" wrapText="1"/>
    </xf>
    <xf numFmtId="0" fontId="30" fillId="0" borderId="42" xfId="4" applyFont="1" applyBorder="1"/>
    <xf numFmtId="0" fontId="36" fillId="0" borderId="0" xfId="4" applyFont="1" applyFill="1" applyBorder="1" applyAlignment="1">
      <alignment vertical="center" wrapText="1"/>
    </xf>
    <xf numFmtId="0" fontId="30" fillId="0" borderId="39" xfId="4" applyFont="1" applyBorder="1" applyAlignment="1">
      <alignment wrapText="1"/>
    </xf>
    <xf numFmtId="14" fontId="30" fillId="0" borderId="39" xfId="4" applyNumberFormat="1" applyFont="1" applyBorder="1" applyAlignment="1">
      <alignment wrapText="1"/>
    </xf>
    <xf numFmtId="0" fontId="30" fillId="0" borderId="39" xfId="4" applyFont="1" applyBorder="1" applyAlignment="1">
      <alignment horizontal="justify" vertical="center" wrapText="1"/>
    </xf>
    <xf numFmtId="0" fontId="39" fillId="0" borderId="53" xfId="0" applyFont="1" applyBorder="1" applyAlignment="1">
      <alignment horizontal="justify" vertical="center" wrapText="1"/>
    </xf>
    <xf numFmtId="0" fontId="29" fillId="0" borderId="54" xfId="0" applyFont="1" applyBorder="1" applyAlignment="1">
      <alignment horizontal="justify" vertical="center" wrapText="1"/>
    </xf>
    <xf numFmtId="0" fontId="39" fillId="0" borderId="54" xfId="0" applyFont="1" applyBorder="1" applyAlignment="1">
      <alignment horizontal="justify" vertical="center" wrapText="1"/>
    </xf>
    <xf numFmtId="0" fontId="29" fillId="0" borderId="49" xfId="0" applyFont="1" applyBorder="1" applyAlignment="1">
      <alignment horizontal="justify" vertical="center" wrapText="1"/>
    </xf>
    <xf numFmtId="0" fontId="29" fillId="0" borderId="55" xfId="0" applyFont="1" applyBorder="1" applyAlignment="1">
      <alignment horizontal="justify" vertical="center"/>
    </xf>
    <xf numFmtId="0" fontId="29" fillId="0" borderId="55" xfId="0" applyFont="1" applyBorder="1"/>
    <xf numFmtId="0" fontId="29" fillId="0" borderId="55" xfId="0" applyFont="1" applyBorder="1" applyAlignment="1">
      <alignment horizontal="left" vertical="center" indent="1"/>
    </xf>
    <xf numFmtId="0" fontId="29" fillId="0" borderId="55" xfId="0" applyFont="1" applyBorder="1" applyAlignment="1">
      <alignment wrapText="1"/>
    </xf>
    <xf numFmtId="0" fontId="29" fillId="0" borderId="55" xfId="0" applyFont="1" applyBorder="1" applyAlignment="1">
      <alignment vertical="top" wrapText="1"/>
    </xf>
    <xf numFmtId="0" fontId="29" fillId="0" borderId="55" xfId="0" applyFont="1" applyBorder="1" applyAlignment="1">
      <alignment horizontal="left" wrapText="1"/>
    </xf>
    <xf numFmtId="0" fontId="29" fillId="0" borderId="39" xfId="0" applyFont="1" applyBorder="1"/>
    <xf numFmtId="0" fontId="33" fillId="0" borderId="0" xfId="4" applyFont="1"/>
    <xf numFmtId="0" fontId="42" fillId="0" borderId="0" xfId="4" applyFont="1" applyAlignment="1">
      <alignment horizontal="right"/>
    </xf>
    <xf numFmtId="0" fontId="43" fillId="3" borderId="44" xfId="4" applyFont="1" applyFill="1" applyBorder="1" applyAlignment="1">
      <alignment horizontal="center" vertical="center" wrapText="1"/>
    </xf>
    <xf numFmtId="0" fontId="43" fillId="3" borderId="36" xfId="4" applyFont="1" applyFill="1" applyBorder="1" applyAlignment="1">
      <alignment horizontal="center" vertical="center" wrapText="1"/>
    </xf>
    <xf numFmtId="0" fontId="34" fillId="3" borderId="37" xfId="4" applyFont="1" applyFill="1" applyBorder="1" applyAlignment="1">
      <alignment horizontal="center" vertical="center" wrapText="1"/>
    </xf>
    <xf numFmtId="0" fontId="47" fillId="3" borderId="30" xfId="4" applyFont="1" applyFill="1" applyBorder="1" applyAlignment="1">
      <alignment horizontal="center" vertical="center" wrapText="1"/>
    </xf>
    <xf numFmtId="0" fontId="32" fillId="3" borderId="39" xfId="4" applyFont="1" applyFill="1" applyBorder="1" applyAlignment="1">
      <alignment horizontal="center" vertical="center" wrapText="1"/>
    </xf>
    <xf numFmtId="0" fontId="32" fillId="3" borderId="40" xfId="4" applyFont="1" applyFill="1" applyBorder="1" applyAlignment="1">
      <alignment horizontal="center" vertical="center" wrapText="1"/>
    </xf>
    <xf numFmtId="0" fontId="32" fillId="3" borderId="0" xfId="4" applyFont="1" applyFill="1" applyBorder="1" applyAlignment="1">
      <alignment horizontal="center" vertical="center" wrapText="1"/>
    </xf>
    <xf numFmtId="0" fontId="32" fillId="3" borderId="41" xfId="4" applyFont="1" applyFill="1" applyBorder="1" applyAlignment="1">
      <alignment horizontal="center" vertical="center" wrapText="1"/>
    </xf>
    <xf numFmtId="0" fontId="41" fillId="0" borderId="0" xfId="7"/>
    <xf numFmtId="0" fontId="35" fillId="0" borderId="0" xfId="7" applyFont="1"/>
    <xf numFmtId="0" fontId="41" fillId="0" borderId="0" xfId="7" applyBorder="1" applyAlignment="1"/>
    <xf numFmtId="0" fontId="43" fillId="3" borderId="48" xfId="4" applyFont="1" applyFill="1" applyBorder="1" applyAlignment="1">
      <alignment horizontal="center" vertical="center" wrapText="1"/>
    </xf>
    <xf numFmtId="0" fontId="43" fillId="3" borderId="49" xfId="4" applyFont="1" applyFill="1" applyBorder="1" applyAlignment="1">
      <alignment horizontal="center" vertical="center" wrapText="1"/>
    </xf>
    <xf numFmtId="0" fontId="43" fillId="3" borderId="50" xfId="4" applyFont="1" applyFill="1" applyBorder="1" applyAlignment="1">
      <alignment horizontal="center" vertical="center" wrapText="1"/>
    </xf>
    <xf numFmtId="0" fontId="29" fillId="6" borderId="46" xfId="4" applyFont="1" applyFill="1" applyBorder="1" applyAlignment="1">
      <alignment horizontal="center" vertical="center"/>
    </xf>
    <xf numFmtId="0" fontId="29" fillId="6" borderId="47" xfId="4" applyFont="1" applyFill="1" applyBorder="1" applyAlignment="1">
      <alignment horizontal="center" vertical="center"/>
    </xf>
    <xf numFmtId="0" fontId="43" fillId="0" borderId="39" xfId="4" applyFont="1" applyBorder="1" applyAlignment="1">
      <alignment horizontal="center" vertical="center" wrapText="1"/>
    </xf>
    <xf numFmtId="0" fontId="32" fillId="0" borderId="42" xfId="4" applyFont="1" applyBorder="1" applyAlignment="1">
      <alignment vertical="center" wrapText="1"/>
    </xf>
    <xf numFmtId="0" fontId="32" fillId="0" borderId="42" xfId="4" applyFont="1" applyBorder="1" applyAlignment="1">
      <alignment horizontal="right" vertical="center" wrapText="1"/>
    </xf>
    <xf numFmtId="0" fontId="41" fillId="0" borderId="0" xfId="7" applyAlignment="1">
      <alignment vertical="top"/>
    </xf>
    <xf numFmtId="0" fontId="47" fillId="0" borderId="0" xfId="7" applyFont="1"/>
    <xf numFmtId="0" fontId="34" fillId="3" borderId="42" xfId="7" applyFont="1" applyFill="1" applyBorder="1" applyAlignment="1">
      <alignment horizontal="center" vertical="center" wrapText="1"/>
    </xf>
    <xf numFmtId="0" fontId="43" fillId="3" borderId="42" xfId="7" applyFont="1" applyFill="1" applyBorder="1" applyAlignment="1">
      <alignment horizontal="center" vertical="center" wrapText="1"/>
    </xf>
    <xf numFmtId="0" fontId="26" fillId="0" borderId="0" xfId="7" applyFont="1" applyFill="1" applyAlignment="1">
      <alignment horizontal="left" vertical="top" wrapText="1"/>
    </xf>
    <xf numFmtId="0" fontId="37" fillId="0" borderId="0" xfId="7" applyFont="1" applyFill="1" applyAlignment="1">
      <alignment horizontal="left" vertical="top" wrapText="1"/>
    </xf>
    <xf numFmtId="0" fontId="32" fillId="0" borderId="39" xfId="7" applyFont="1" applyFill="1" applyBorder="1" applyAlignment="1">
      <alignment horizontal="center" vertical="top" wrapText="1"/>
    </xf>
    <xf numFmtId="0" fontId="38" fillId="0" borderId="0" xfId="7" applyFont="1" applyFill="1" applyAlignment="1">
      <alignment horizontal="left" vertical="top" wrapText="1"/>
    </xf>
    <xf numFmtId="0" fontId="32" fillId="0" borderId="42" xfId="7" applyFont="1" applyFill="1" applyBorder="1" applyAlignment="1">
      <alignment horizontal="center" vertical="top" wrapText="1"/>
    </xf>
    <xf numFmtId="0" fontId="26" fillId="0" borderId="0" xfId="7" applyFont="1" applyFill="1" applyAlignment="1">
      <alignment vertical="top" wrapText="1"/>
    </xf>
    <xf numFmtId="0" fontId="6" fillId="3" borderId="19" xfId="0" applyFont="1" applyFill="1" applyBorder="1" applyAlignment="1" applyProtection="1">
      <alignment horizontal="center" vertical="center"/>
      <protection hidden="1"/>
    </xf>
    <xf numFmtId="0" fontId="6" fillId="3" borderId="20" xfId="0" applyFont="1" applyFill="1" applyBorder="1" applyAlignment="1" applyProtection="1">
      <alignment horizontal="center" vertical="center"/>
      <protection hidden="1"/>
    </xf>
    <xf numFmtId="0" fontId="6" fillId="3" borderId="21" xfId="0" applyFont="1" applyFill="1" applyBorder="1" applyAlignment="1" applyProtection="1">
      <alignment horizontal="center" vertical="center"/>
      <protection hidden="1"/>
    </xf>
    <xf numFmtId="0" fontId="11" fillId="3" borderId="13" xfId="0" applyFont="1" applyFill="1" applyBorder="1" applyAlignment="1" applyProtection="1">
      <alignment horizontal="center" wrapText="1"/>
      <protection hidden="1"/>
    </xf>
    <xf numFmtId="0" fontId="11" fillId="3" borderId="4" xfId="0" applyFont="1" applyFill="1" applyBorder="1" applyAlignment="1" applyProtection="1">
      <alignment horizontal="center" wrapText="1"/>
      <protection hidden="1"/>
    </xf>
    <xf numFmtId="0" fontId="11" fillId="3" borderId="14" xfId="0" applyFont="1" applyFill="1" applyBorder="1" applyAlignment="1" applyProtection="1">
      <alignment horizontal="center" wrapText="1"/>
      <protection hidden="1"/>
    </xf>
    <xf numFmtId="0" fontId="27" fillId="0" borderId="0" xfId="0" applyFont="1" applyAlignment="1">
      <alignment horizontal="left" vertical="center" wrapText="1"/>
    </xf>
    <xf numFmtId="0" fontId="2" fillId="7" borderId="0" xfId="6" applyFont="1" applyFill="1" applyBorder="1" applyAlignment="1" applyProtection="1">
      <alignment horizontal="left" vertical="justify" wrapText="1"/>
      <protection hidden="1"/>
    </xf>
    <xf numFmtId="166" fontId="11" fillId="0" borderId="13" xfId="0" applyNumberFormat="1" applyFont="1" applyFill="1" applyBorder="1" applyAlignment="1" applyProtection="1">
      <alignment horizontal="center" wrapText="1"/>
      <protection hidden="1"/>
    </xf>
    <xf numFmtId="166" fontId="11" fillId="0" borderId="4" xfId="0" applyNumberFormat="1" applyFont="1" applyFill="1" applyBorder="1" applyAlignment="1" applyProtection="1">
      <alignment horizontal="center" wrapText="1"/>
      <protection hidden="1"/>
    </xf>
    <xf numFmtId="166" fontId="11" fillId="0" borderId="14" xfId="0" applyNumberFormat="1" applyFont="1" applyFill="1" applyBorder="1" applyAlignment="1" applyProtection="1">
      <alignment horizontal="center" wrapText="1"/>
      <protection hidden="1"/>
    </xf>
    <xf numFmtId="166" fontId="3" fillId="0" borderId="13" xfId="0" applyNumberFormat="1" applyFont="1" applyFill="1" applyBorder="1" applyAlignment="1" applyProtection="1">
      <alignment horizontal="center"/>
      <protection hidden="1"/>
    </xf>
    <xf numFmtId="166" fontId="3" fillId="0" borderId="4" xfId="0" applyNumberFormat="1" applyFont="1" applyFill="1" applyBorder="1" applyAlignment="1" applyProtection="1">
      <alignment horizontal="center"/>
      <protection hidden="1"/>
    </xf>
    <xf numFmtId="166" fontId="3" fillId="0" borderId="14" xfId="0" applyNumberFormat="1" applyFont="1" applyFill="1" applyBorder="1" applyAlignment="1" applyProtection="1">
      <alignment horizontal="center"/>
      <protection hidden="1"/>
    </xf>
    <xf numFmtId="0" fontId="3" fillId="3" borderId="12" xfId="2" applyFont="1" applyFill="1" applyBorder="1" applyAlignment="1" applyProtection="1">
      <alignment horizontal="left" vertical="center" wrapText="1"/>
      <protection hidden="1"/>
    </xf>
    <xf numFmtId="0" fontId="1" fillId="3" borderId="12" xfId="0" applyFont="1" applyFill="1" applyBorder="1" applyProtection="1">
      <protection hidden="1"/>
    </xf>
    <xf numFmtId="0" fontId="11" fillId="0" borderId="28"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1" fillId="0" borderId="29" xfId="0" applyFont="1" applyFill="1" applyBorder="1" applyAlignment="1" applyProtection="1">
      <alignment horizontal="left" vertical="center" wrapText="1"/>
      <protection locked="0"/>
    </xf>
    <xf numFmtId="0" fontId="11" fillId="3" borderId="12" xfId="2" applyFont="1" applyFill="1" applyBorder="1" applyAlignment="1" applyProtection="1">
      <alignment horizontal="left" vertical="center" wrapText="1"/>
      <protection hidden="1"/>
    </xf>
    <xf numFmtId="0" fontId="12" fillId="3" borderId="12" xfId="0" applyFont="1" applyFill="1" applyBorder="1" applyProtection="1">
      <protection hidden="1"/>
    </xf>
    <xf numFmtId="49" fontId="11" fillId="3" borderId="1" xfId="0" applyNumberFormat="1" applyFont="1" applyFill="1" applyBorder="1" applyAlignment="1" applyProtection="1">
      <alignment horizontal="center"/>
      <protection hidden="1"/>
    </xf>
    <xf numFmtId="0" fontId="11" fillId="3" borderId="1" xfId="2" applyFont="1" applyFill="1" applyBorder="1" applyAlignment="1" applyProtection="1">
      <alignment horizontal="left"/>
      <protection hidden="1"/>
    </xf>
    <xf numFmtId="0" fontId="11" fillId="3" borderId="25" xfId="2" applyFont="1" applyFill="1" applyBorder="1" applyAlignment="1" applyProtection="1">
      <alignment horizontal="left" vertical="center" wrapText="1"/>
      <protection hidden="1"/>
    </xf>
    <xf numFmtId="0" fontId="12" fillId="3" borderId="26" xfId="0" applyFont="1" applyFill="1" applyBorder="1" applyProtection="1">
      <protection hidden="1"/>
    </xf>
    <xf numFmtId="0" fontId="6" fillId="3" borderId="26" xfId="0" applyFont="1" applyFill="1" applyBorder="1" applyAlignment="1" applyProtection="1">
      <alignment horizontal="center" vertical="center" wrapText="1"/>
      <protection hidden="1"/>
    </xf>
    <xf numFmtId="165" fontId="6" fillId="0" borderId="26" xfId="0" applyNumberFormat="1" applyFont="1" applyFill="1" applyBorder="1" applyAlignment="1" applyProtection="1">
      <alignment horizontal="center" vertical="center" wrapText="1"/>
      <protection locked="0"/>
    </xf>
    <xf numFmtId="165" fontId="6" fillId="0" borderId="27" xfId="0" applyNumberFormat="1" applyFont="1" applyFill="1" applyBorder="1" applyAlignment="1" applyProtection="1">
      <alignment horizontal="center" vertical="center" wrapText="1"/>
      <protection locked="0"/>
    </xf>
    <xf numFmtId="0" fontId="12" fillId="3" borderId="12" xfId="0" applyFont="1" applyFill="1" applyBorder="1" applyAlignment="1" applyProtection="1">
      <alignment wrapText="1"/>
      <protection hidden="1"/>
    </xf>
    <xf numFmtId="9" fontId="11" fillId="6" borderId="13" xfId="3" applyNumberFormat="1" applyFont="1" applyFill="1" applyBorder="1" applyAlignment="1" applyProtection="1">
      <alignment horizontal="center"/>
      <protection hidden="1"/>
    </xf>
    <xf numFmtId="9" fontId="11" fillId="6" borderId="4" xfId="3" applyNumberFormat="1" applyFont="1" applyFill="1" applyBorder="1" applyAlignment="1" applyProtection="1">
      <alignment horizontal="center"/>
      <protection hidden="1"/>
    </xf>
    <xf numFmtId="9" fontId="11" fillId="6" borderId="14" xfId="3" applyNumberFormat="1" applyFont="1" applyFill="1" applyBorder="1" applyAlignment="1" applyProtection="1">
      <alignment horizontal="center"/>
      <protection hidden="1"/>
    </xf>
    <xf numFmtId="0" fontId="11" fillId="3" borderId="1" xfId="2" applyFont="1" applyFill="1" applyBorder="1" applyAlignment="1" applyProtection="1">
      <alignment horizontal="left" vertical="center" wrapText="1"/>
      <protection hidden="1"/>
    </xf>
    <xf numFmtId="0" fontId="12" fillId="3" borderId="1" xfId="0" applyFont="1" applyFill="1" applyBorder="1" applyProtection="1">
      <protection hidden="1"/>
    </xf>
    <xf numFmtId="166" fontId="11" fillId="0" borderId="1" xfId="0" applyNumberFormat="1" applyFont="1" applyBorder="1" applyAlignment="1" applyProtection="1">
      <alignment horizontal="center"/>
      <protection locked="0"/>
    </xf>
    <xf numFmtId="9" fontId="11" fillId="0" borderId="1" xfId="3" applyFont="1" applyBorder="1" applyAlignment="1" applyProtection="1">
      <alignment horizontal="center"/>
      <protection locked="0"/>
    </xf>
    <xf numFmtId="0" fontId="11" fillId="3" borderId="1" xfId="0" applyFont="1" applyFill="1" applyBorder="1" applyAlignment="1" applyProtection="1">
      <alignment horizontal="center" wrapText="1"/>
      <protection hidden="1"/>
    </xf>
    <xf numFmtId="0" fontId="18" fillId="3" borderId="1" xfId="0" applyFont="1" applyFill="1" applyBorder="1" applyProtection="1">
      <protection hidden="1"/>
    </xf>
    <xf numFmtId="49" fontId="11" fillId="0" borderId="1" xfId="0" applyNumberFormat="1" applyFont="1" applyBorder="1" applyAlignment="1" applyProtection="1">
      <alignment horizontal="center" wrapText="1"/>
      <protection locked="0"/>
    </xf>
    <xf numFmtId="9" fontId="3" fillId="0" borderId="13" xfId="0" applyNumberFormat="1" applyFont="1" applyFill="1" applyBorder="1" applyAlignment="1" applyProtection="1">
      <alignment horizontal="center"/>
      <protection hidden="1"/>
    </xf>
    <xf numFmtId="9" fontId="3" fillId="0" borderId="4" xfId="0" applyNumberFormat="1" applyFont="1" applyFill="1" applyBorder="1" applyAlignment="1" applyProtection="1">
      <alignment horizontal="center"/>
      <protection hidden="1"/>
    </xf>
    <xf numFmtId="9" fontId="3" fillId="0" borderId="14" xfId="0" applyNumberFormat="1" applyFont="1" applyFill="1" applyBorder="1" applyAlignment="1" applyProtection="1">
      <alignment horizontal="center"/>
      <protection hidden="1"/>
    </xf>
    <xf numFmtId="9" fontId="11" fillId="0" borderId="13" xfId="3" applyFont="1" applyFill="1" applyBorder="1" applyAlignment="1" applyProtection="1">
      <alignment horizontal="center"/>
      <protection hidden="1"/>
    </xf>
    <xf numFmtId="9" fontId="11" fillId="0" borderId="4" xfId="3" applyFont="1" applyFill="1" applyBorder="1" applyAlignment="1" applyProtection="1">
      <alignment horizontal="center"/>
      <protection hidden="1"/>
    </xf>
    <xf numFmtId="9" fontId="11" fillId="0" borderId="14" xfId="3" applyFont="1" applyFill="1" applyBorder="1" applyAlignment="1" applyProtection="1">
      <alignment horizontal="center"/>
      <protection hidden="1"/>
    </xf>
    <xf numFmtId="0" fontId="49" fillId="0" borderId="0" xfId="0" applyFont="1" applyAlignment="1" applyProtection="1">
      <alignment horizontal="left"/>
      <protection hidden="1"/>
    </xf>
    <xf numFmtId="0" fontId="22" fillId="0" borderId="0" xfId="0" applyFont="1" applyBorder="1" applyAlignment="1" applyProtection="1">
      <alignment horizontal="center"/>
      <protection hidden="1"/>
    </xf>
    <xf numFmtId="0" fontId="6" fillId="0" borderId="0" xfId="0" applyFont="1" applyAlignment="1" applyProtection="1">
      <alignment horizontal="left"/>
      <protection hidden="1"/>
    </xf>
    <xf numFmtId="0" fontId="6" fillId="0" borderId="15" xfId="0" applyFont="1" applyBorder="1" applyAlignment="1" applyProtection="1">
      <alignment horizontal="center"/>
      <protection locked="0"/>
    </xf>
    <xf numFmtId="0" fontId="11" fillId="0" borderId="0" xfId="2" applyFont="1" applyBorder="1" applyAlignment="1" applyProtection="1">
      <alignment horizontal="left"/>
      <protection hidden="1"/>
    </xf>
    <xf numFmtId="165" fontId="6" fillId="0" borderId="4" xfId="2" applyNumberFormat="1" applyFont="1" applyBorder="1" applyAlignment="1" applyProtection="1">
      <alignment horizontal="center"/>
      <protection locked="0"/>
    </xf>
    <xf numFmtId="0" fontId="22" fillId="0" borderId="0" xfId="0" applyFont="1" applyFill="1" applyBorder="1" applyAlignment="1" applyProtection="1">
      <alignment horizontal="right"/>
      <protection hidden="1"/>
    </xf>
    <xf numFmtId="0" fontId="2" fillId="0" borderId="8" xfId="2" applyFont="1" applyBorder="1" applyAlignment="1" applyProtection="1">
      <alignment horizontal="center"/>
      <protection hidden="1"/>
    </xf>
    <xf numFmtId="0" fontId="23" fillId="5" borderId="0" xfId="0" applyFont="1" applyFill="1" applyBorder="1" applyAlignment="1" applyProtection="1">
      <alignment horizontal="center" vertical="center" wrapText="1"/>
      <protection hidden="1"/>
    </xf>
    <xf numFmtId="0" fontId="3" fillId="3" borderId="20" xfId="0" applyFont="1" applyFill="1" applyBorder="1" applyAlignment="1" applyProtection="1">
      <alignment horizontal="center" wrapText="1"/>
      <protection hidden="1"/>
    </xf>
    <xf numFmtId="0" fontId="3" fillId="3" borderId="7" xfId="0" applyFont="1" applyFill="1" applyBorder="1" applyAlignment="1" applyProtection="1">
      <alignment horizontal="center" wrapText="1"/>
      <protection hidden="1"/>
    </xf>
    <xf numFmtId="0" fontId="3" fillId="3" borderId="20" xfId="0" applyFont="1" applyFill="1" applyBorder="1" applyAlignment="1" applyProtection="1">
      <alignment horizontal="left" wrapText="1"/>
      <protection hidden="1"/>
    </xf>
    <xf numFmtId="0" fontId="3" fillId="3" borderId="7" xfId="0" applyFont="1" applyFill="1" applyBorder="1" applyAlignment="1" applyProtection="1">
      <alignment horizontal="left" wrapText="1"/>
      <protection hidden="1"/>
    </xf>
    <xf numFmtId="164" fontId="23" fillId="3" borderId="16" xfId="1" applyFont="1" applyFill="1" applyBorder="1" applyAlignment="1" applyProtection="1">
      <alignment horizontal="left"/>
      <protection hidden="1"/>
    </xf>
    <xf numFmtId="164" fontId="13" fillId="3" borderId="17" xfId="1" applyFont="1" applyFill="1" applyBorder="1" applyAlignment="1" applyProtection="1">
      <alignment horizontal="left"/>
      <protection hidden="1"/>
    </xf>
    <xf numFmtId="164" fontId="13" fillId="3" borderId="18" xfId="1" applyFont="1" applyFill="1" applyBorder="1" applyAlignment="1" applyProtection="1">
      <alignment horizontal="left"/>
      <protection hidden="1"/>
    </xf>
    <xf numFmtId="0" fontId="3" fillId="3" borderId="13" xfId="0" applyFont="1" applyFill="1" applyBorder="1" applyAlignment="1" applyProtection="1">
      <alignment horizontal="center" vertical="center" wrapText="1"/>
      <protection hidden="1"/>
    </xf>
    <xf numFmtId="0" fontId="3" fillId="3" borderId="14" xfId="0" applyFont="1" applyFill="1" applyBorder="1" applyAlignment="1" applyProtection="1">
      <alignment horizontal="center" vertical="center" wrapText="1"/>
      <protection hidden="1"/>
    </xf>
    <xf numFmtId="0" fontId="43" fillId="3" borderId="43" xfId="4" applyFont="1" applyFill="1" applyBorder="1" applyAlignment="1">
      <alignment horizontal="center" vertical="center" wrapText="1"/>
    </xf>
    <xf numFmtId="0" fontId="43" fillId="3" borderId="32" xfId="4" applyFont="1" applyFill="1" applyBorder="1" applyAlignment="1">
      <alignment horizontal="center" vertical="center" wrapText="1"/>
    </xf>
    <xf numFmtId="0" fontId="43" fillId="3" borderId="33" xfId="4" applyFont="1" applyFill="1" applyBorder="1" applyAlignment="1">
      <alignment horizontal="center" vertical="center" wrapText="1"/>
    </xf>
    <xf numFmtId="0" fontId="43" fillId="3" borderId="30" xfId="4" applyFont="1" applyFill="1" applyBorder="1" applyAlignment="1">
      <alignment horizontal="center" vertical="center" wrapText="1"/>
    </xf>
    <xf numFmtId="0" fontId="43" fillId="3" borderId="38" xfId="4" applyFont="1" applyFill="1" applyBorder="1" applyAlignment="1">
      <alignment horizontal="center" vertical="center" wrapText="1"/>
    </xf>
    <xf numFmtId="0" fontId="40" fillId="0" borderId="0" xfId="7" applyFont="1" applyFill="1" applyBorder="1" applyAlignment="1" applyProtection="1">
      <alignment horizontal="center"/>
      <protection hidden="1"/>
    </xf>
    <xf numFmtId="0" fontId="30" fillId="0" borderId="0" xfId="4" applyFont="1" applyAlignment="1">
      <alignment horizontal="center"/>
    </xf>
    <xf numFmtId="0" fontId="43" fillId="3" borderId="34" xfId="4" applyFont="1" applyFill="1" applyBorder="1" applyAlignment="1">
      <alignment horizontal="center" vertical="center" wrapText="1"/>
    </xf>
    <xf numFmtId="0" fontId="43" fillId="3" borderId="31" xfId="4" applyFont="1" applyFill="1" applyBorder="1" applyAlignment="1">
      <alignment horizontal="center" vertical="center" wrapText="1"/>
    </xf>
    <xf numFmtId="0" fontId="43" fillId="3" borderId="35" xfId="4" applyFont="1" applyFill="1" applyBorder="1" applyAlignment="1">
      <alignment horizontal="center" vertical="center" wrapText="1"/>
    </xf>
    <xf numFmtId="0" fontId="34" fillId="3" borderId="30" xfId="4" applyFont="1" applyFill="1" applyBorder="1" applyAlignment="1">
      <alignment horizontal="center" vertical="center" wrapText="1"/>
    </xf>
    <xf numFmtId="0" fontId="34" fillId="3" borderId="34" xfId="4" applyFont="1" applyFill="1" applyBorder="1" applyAlignment="1">
      <alignment horizontal="center" vertical="center" wrapText="1"/>
    </xf>
    <xf numFmtId="0" fontId="40" fillId="0" borderId="0" xfId="7" applyFont="1" applyAlignment="1">
      <alignment horizontal="left"/>
    </xf>
    <xf numFmtId="0" fontId="29" fillId="0" borderId="0" xfId="7" applyFont="1" applyBorder="1" applyAlignment="1">
      <alignment horizontal="left"/>
    </xf>
    <xf numFmtId="0" fontId="40" fillId="6" borderId="51" xfId="4" applyFont="1" applyFill="1" applyBorder="1" applyAlignment="1">
      <alignment horizontal="center" vertical="center"/>
    </xf>
    <xf numFmtId="0" fontId="40" fillId="6" borderId="52" xfId="4" applyFont="1" applyFill="1" applyBorder="1" applyAlignment="1">
      <alignment horizontal="center" vertical="center"/>
    </xf>
    <xf numFmtId="0" fontId="29" fillId="6" borderId="56" xfId="4" applyFont="1" applyFill="1" applyBorder="1" applyAlignment="1">
      <alignment horizontal="center" vertical="center"/>
    </xf>
    <xf numFmtId="0" fontId="29" fillId="6" borderId="57" xfId="4" applyFont="1" applyFill="1" applyBorder="1" applyAlignment="1">
      <alignment horizontal="center" vertical="center"/>
    </xf>
    <xf numFmtId="0" fontId="34" fillId="3" borderId="46" xfId="4" applyFont="1" applyFill="1" applyBorder="1" applyAlignment="1">
      <alignment horizontal="center" vertical="top" wrapText="1"/>
    </xf>
    <xf numFmtId="0" fontId="34" fillId="3" borderId="47" xfId="4" applyFont="1" applyFill="1" applyBorder="1" applyAlignment="1">
      <alignment horizontal="center" vertical="top" wrapText="1"/>
    </xf>
    <xf numFmtId="0" fontId="48" fillId="0" borderId="46" xfId="4" applyFont="1" applyBorder="1" applyAlignment="1">
      <alignment horizontal="left" vertical="center" wrapText="1"/>
    </xf>
    <xf numFmtId="0" fontId="48" fillId="0" borderId="22" xfId="4" applyFont="1" applyBorder="1" applyAlignment="1">
      <alignment horizontal="left" vertical="center" wrapText="1"/>
    </xf>
    <xf numFmtId="0" fontId="48" fillId="0" borderId="47" xfId="4" applyFont="1" applyBorder="1" applyAlignment="1">
      <alignment horizontal="left" vertical="center" wrapText="1"/>
    </xf>
    <xf numFmtId="0" fontId="44" fillId="0" borderId="42" xfId="7" applyFont="1" applyFill="1" applyBorder="1" applyAlignment="1">
      <alignment horizontal="left" vertical="top" wrapText="1"/>
    </xf>
    <xf numFmtId="0" fontId="47" fillId="0" borderId="42" xfId="7" applyFont="1" applyFill="1" applyBorder="1" applyAlignment="1">
      <alignment horizontal="left" vertical="top" wrapText="1"/>
    </xf>
    <xf numFmtId="0" fontId="32" fillId="0" borderId="39" xfId="7" applyFont="1" applyFill="1" applyBorder="1" applyAlignment="1">
      <alignment horizontal="left" vertical="top" wrapText="1"/>
    </xf>
    <xf numFmtId="0" fontId="44" fillId="0" borderId="39" xfId="7" applyFont="1" applyFill="1" applyBorder="1" applyAlignment="1">
      <alignment horizontal="left" vertical="top" wrapText="1"/>
    </xf>
    <xf numFmtId="0" fontId="40" fillId="0" borderId="51" xfId="7" applyFont="1" applyBorder="1" applyAlignment="1">
      <alignment horizontal="center"/>
    </xf>
    <xf numFmtId="0" fontId="40" fillId="0" borderId="32" xfId="7" applyFont="1" applyBorder="1" applyAlignment="1">
      <alignment horizontal="center"/>
    </xf>
    <xf numFmtId="0" fontId="40" fillId="0" borderId="52" xfId="7" applyFont="1" applyBorder="1" applyAlignment="1">
      <alignment horizontal="center"/>
    </xf>
    <xf numFmtId="0" fontId="29" fillId="0" borderId="58" xfId="7" applyFont="1" applyBorder="1" applyAlignment="1">
      <alignment horizontal="center"/>
    </xf>
    <xf numFmtId="0" fontId="29" fillId="0" borderId="8" xfId="7" applyFont="1" applyBorder="1" applyAlignment="1">
      <alignment horizontal="center"/>
    </xf>
    <xf numFmtId="0" fontId="29" fillId="0" borderId="59" xfId="7" applyFont="1" applyBorder="1" applyAlignment="1">
      <alignment horizontal="center"/>
    </xf>
    <xf numFmtId="0" fontId="29" fillId="0" borderId="46" xfId="7" applyFont="1" applyBorder="1" applyAlignment="1">
      <alignment horizontal="center"/>
    </xf>
    <xf numFmtId="0" fontId="29" fillId="0" borderId="22" xfId="7" applyFont="1" applyBorder="1" applyAlignment="1">
      <alignment horizontal="center"/>
    </xf>
    <xf numFmtId="0" fontId="29" fillId="0" borderId="47" xfId="7" applyFont="1" applyBorder="1" applyAlignment="1">
      <alignment horizontal="center"/>
    </xf>
    <xf numFmtId="0" fontId="34" fillId="3" borderId="42" xfId="7" applyFont="1" applyFill="1" applyBorder="1" applyAlignment="1">
      <alignment horizontal="center" vertical="center" wrapText="1"/>
    </xf>
  </cellXfs>
  <cellStyles count="8">
    <cellStyle name="Įprastas" xfId="0" builtinId="0"/>
    <cellStyle name="Kablelis" xfId="1" builtinId="3"/>
    <cellStyle name="Normal 2" xfId="4"/>
    <cellStyle name="Normal 2 2" xfId="5"/>
    <cellStyle name="Normal 3" xfId="7"/>
    <cellStyle name="Normal_MP_IP_forma_20081017 isakymas_Nr.2008-8-146" xfId="6"/>
    <cellStyle name="Normal_Prasymas_islaidoms_apmokėti 2005 gruodis" xfId="2"/>
    <cellStyle name="Procentai" xfId="3" builtinId="5"/>
  </cellStyles>
  <dxfs count="21">
    <dxf>
      <font>
        <color rgb="FFFFFF00"/>
      </font>
      <fill>
        <patternFill>
          <bgColor rgb="FFFF0000"/>
        </patternFill>
      </fill>
    </dxf>
    <dxf>
      <font>
        <b val="0"/>
        <i val="0"/>
        <condense val="0"/>
        <extend val="0"/>
        <color indexed="10"/>
      </font>
      <fill>
        <patternFill>
          <bgColor indexed="13"/>
        </patternFill>
      </fill>
    </dxf>
    <dxf>
      <font>
        <b val="0"/>
        <i val="0"/>
        <condense val="0"/>
        <extend val="0"/>
        <color indexed="10"/>
      </font>
      <fill>
        <patternFill>
          <bgColor indexed="13"/>
        </patternFill>
      </fill>
    </dxf>
    <dxf>
      <font>
        <b val="0"/>
        <i val="0"/>
        <condense val="0"/>
        <extend val="0"/>
        <color indexed="10"/>
      </font>
      <fill>
        <patternFill>
          <bgColor indexed="13"/>
        </patternFill>
      </fill>
    </dxf>
    <dxf>
      <font>
        <condense val="0"/>
        <extend val="0"/>
        <color auto="1"/>
      </font>
      <fill>
        <patternFill>
          <bgColor theme="0" tint="-4.9989318521683403E-2"/>
        </patternFill>
      </fill>
      <border>
        <left style="thin">
          <color indexed="23"/>
        </left>
        <right style="thin">
          <color indexed="23"/>
        </right>
        <top style="thin">
          <color indexed="23"/>
        </top>
        <bottom style="thin">
          <color indexed="23"/>
        </bottom>
      </border>
    </dxf>
    <dxf>
      <fill>
        <patternFill>
          <fgColor rgb="FFFF0000"/>
          <bgColor rgb="FFFFFF00"/>
        </patternFill>
      </fill>
    </dxf>
    <dxf>
      <font>
        <condense val="0"/>
        <extend val="0"/>
        <color auto="1"/>
      </font>
      <fill>
        <patternFill patternType="none">
          <bgColor auto="1"/>
        </patternFill>
      </fill>
      <border>
        <left style="thin">
          <color indexed="23"/>
        </left>
        <right style="thin">
          <color indexed="23"/>
        </right>
        <top style="thin">
          <color indexed="23"/>
        </top>
        <bottom style="thin">
          <color indexed="23"/>
        </bottom>
      </border>
    </dxf>
    <dxf>
      <border>
        <left style="thin">
          <color indexed="23"/>
        </left>
        <right style="thin">
          <color indexed="23"/>
        </right>
        <top style="thin">
          <color indexed="23"/>
        </top>
        <bottom style="thin">
          <color indexed="23"/>
        </bottom>
      </border>
    </dxf>
    <dxf>
      <fill>
        <patternFill>
          <bgColor theme="0" tint="-4.9989318521683403E-2"/>
        </patternFill>
      </fill>
      <border>
        <left style="thin">
          <color indexed="23"/>
        </left>
        <right style="thin">
          <color indexed="23"/>
        </right>
        <top style="thin">
          <color indexed="23"/>
        </top>
        <bottom style="thin">
          <color indexed="23"/>
        </bottom>
      </border>
    </dxf>
    <dxf>
      <font>
        <condense val="0"/>
        <extend val="0"/>
        <color auto="1"/>
      </font>
      <fill>
        <patternFill>
          <bgColor indexed="22"/>
        </patternFill>
      </fill>
      <border>
        <left style="thin">
          <color indexed="23"/>
        </left>
        <right style="thin">
          <color indexed="23"/>
        </right>
        <top style="thin">
          <color indexed="23"/>
        </top>
        <bottom style="thin">
          <color indexed="23"/>
        </bottom>
      </border>
    </dxf>
    <dxf>
      <border>
        <left style="thin">
          <color indexed="23"/>
        </left>
        <right style="thin">
          <color indexed="23"/>
        </right>
        <top style="thin">
          <color indexed="23"/>
        </top>
        <bottom style="thin">
          <color indexed="23"/>
        </bottom>
      </border>
    </dxf>
    <dxf>
      <font>
        <b val="0"/>
        <i val="0"/>
        <condense val="0"/>
        <extend val="0"/>
        <color indexed="10"/>
      </font>
      <fill>
        <patternFill>
          <bgColor indexed="13"/>
        </patternFill>
      </fill>
    </dxf>
    <dxf>
      <fill>
        <patternFill>
          <bgColor theme="0"/>
        </patternFill>
      </fill>
    </dxf>
    <dxf>
      <fill>
        <patternFill>
          <bgColor indexed="31"/>
        </patternFill>
      </fill>
    </dxf>
    <dxf>
      <fill>
        <patternFill>
          <bgColor theme="0"/>
        </patternFill>
      </fill>
    </dxf>
    <dxf>
      <fill>
        <patternFill>
          <bgColor indexed="31"/>
        </patternFill>
      </fill>
    </dxf>
    <dxf>
      <fill>
        <patternFill>
          <bgColor theme="0"/>
        </patternFill>
      </fill>
    </dxf>
    <dxf>
      <fill>
        <patternFill>
          <bgColor indexed="31"/>
        </patternFill>
      </fill>
      <border>
        <left style="thin">
          <color indexed="23"/>
        </left>
        <right style="thin">
          <color indexed="23"/>
        </right>
        <top style="thin">
          <color indexed="23"/>
        </top>
        <bottom style="thin">
          <color indexed="23"/>
        </bottom>
      </border>
    </dxf>
    <dxf>
      <fill>
        <patternFill>
          <bgColor indexed="31"/>
        </patternFill>
      </fill>
    </dxf>
    <dxf>
      <fill>
        <patternFill>
          <bgColor indexed="31"/>
        </patternFill>
      </fill>
    </dxf>
    <dxf>
      <fill>
        <patternFill>
          <bgColor indexed="31"/>
        </patternFill>
      </fill>
    </dxf>
  </dxfs>
  <tableStyles count="0" defaultTableStyle="TableStyleMedium2" defaultPivotStyle="PivotStyleLight16"/>
  <colors>
    <mruColors>
      <color rgb="FFCCCCFF"/>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0</xdr:colOff>
      <xdr:row>28</xdr:row>
      <xdr:rowOff>104774</xdr:rowOff>
    </xdr:from>
    <xdr:to>
      <xdr:col>31</xdr:col>
      <xdr:colOff>28575</xdr:colOff>
      <xdr:row>38</xdr:row>
      <xdr:rowOff>8283</xdr:rowOff>
    </xdr:to>
    <xdr:sp macro="" textlink="">
      <xdr:nvSpPr>
        <xdr:cNvPr id="1034" name="Text Box 10"/>
        <xdr:cNvSpPr txBox="1">
          <a:spLocks noChangeArrowheads="1"/>
        </xdr:cNvSpPr>
      </xdr:nvSpPr>
      <xdr:spPr bwMode="auto">
        <a:xfrm>
          <a:off x="198783" y="5314535"/>
          <a:ext cx="5884379" cy="17753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lt-LT" sz="1000" b="0" i="0" u="sng" strike="noStrike" baseline="0">
              <a:solidFill>
                <a:srgbClr val="333333"/>
              </a:solidFill>
              <a:latin typeface="Times New Roman"/>
              <a:cs typeface="Times New Roman"/>
            </a:rPr>
            <a:t>Patvirtiname, kad:</a:t>
          </a:r>
          <a:endParaRPr lang="lt-LT" sz="1000" b="0" i="0" u="none" strike="noStrike" baseline="0">
            <a:solidFill>
              <a:srgbClr val="333333"/>
            </a:solidFill>
            <a:latin typeface="Times New Roman"/>
            <a:cs typeface="Times New Roman"/>
          </a:endParaRPr>
        </a:p>
        <a:p>
          <a:pPr algn="l" rtl="0">
            <a:defRPr sz="1000"/>
          </a:pPr>
          <a:r>
            <a:rPr lang="lt-LT" sz="1000" b="0" i="0" u="none" strike="noStrike" baseline="0">
              <a:solidFill>
                <a:srgbClr val="333333"/>
              </a:solidFill>
              <a:latin typeface="Times New Roman"/>
              <a:cs typeface="Times New Roman"/>
            </a:rPr>
            <a:t>1) visos deklaruotos išlaidos yra susijusios su </a:t>
          </a:r>
          <a:r>
            <a:rPr lang="lt-LT" sz="1000" b="0" i="0" u="none" strike="noStrike" baseline="0">
              <a:solidFill>
                <a:sysClr val="windowText" lastClr="000000"/>
              </a:solidFill>
              <a:latin typeface="Times New Roman"/>
              <a:cs typeface="Times New Roman"/>
            </a:rPr>
            <a:t>Vidaus saugumo fondo/Specialios tranzito schemos projekto </a:t>
          </a:r>
          <a:r>
            <a:rPr lang="lt-LT" sz="1000" b="0" i="0" u="none" strike="noStrike" baseline="0">
              <a:solidFill>
                <a:srgbClr val="333333"/>
              </a:solidFill>
              <a:latin typeface="Times New Roman"/>
              <a:cs typeface="Times New Roman"/>
            </a:rPr>
            <a:t>įgyvendinimu;</a:t>
          </a:r>
        </a:p>
        <a:p>
          <a:pPr algn="l" rtl="0">
            <a:defRPr sz="1000"/>
          </a:pPr>
          <a:r>
            <a:rPr lang="lt-LT" sz="1000" b="0" i="0" u="none" strike="noStrike" baseline="0">
              <a:solidFill>
                <a:srgbClr val="333333"/>
              </a:solidFill>
              <a:latin typeface="Times New Roman"/>
              <a:cs typeface="Times New Roman"/>
            </a:rPr>
            <a:t>2) deklaruotos išlaidos yra užregistruotos projekto vykdytojo, jo pavaldžių institucijų, padalinių bei jo partnerių (jei taikoma) finansinėje apskaitoje, Lietuvos Respublikoje ir valstybėse, kuriose jie veikia galiojančių apskaitos principų, įstatymų ir kitų teisės aktų nustatyta tvarka;</a:t>
          </a:r>
        </a:p>
        <a:p>
          <a:pPr algn="l" rtl="0">
            <a:defRPr sz="1000"/>
          </a:pPr>
          <a:r>
            <a:rPr lang="lt-LT" sz="1000" b="0" i="0" u="none" strike="noStrike" baseline="0">
              <a:solidFill>
                <a:srgbClr val="333333"/>
              </a:solidFill>
              <a:latin typeface="Times New Roman"/>
              <a:cs typeface="Times New Roman"/>
            </a:rPr>
            <a:t>3) visos deklaruotos išlaidos yra patirtos ir apmokėtos;</a:t>
          </a:r>
        </a:p>
        <a:p>
          <a:pPr algn="l" rtl="0">
            <a:defRPr sz="1000"/>
          </a:pPr>
          <a:r>
            <a:rPr lang="lt-LT" sz="1000" b="0" i="0" u="none" strike="noStrike" baseline="0">
              <a:solidFill>
                <a:srgbClr val="333333"/>
              </a:solidFill>
              <a:latin typeface="Times New Roman"/>
              <a:cs typeface="Times New Roman"/>
            </a:rPr>
            <a:t>4) deklaruotos išlaidos nebuvo ir nebus finansuojamos kitų Europos Sąjungos ar kitų šalių programų/fondų lėšomis;</a:t>
          </a:r>
          <a:endParaRPr lang="lt-LT" sz="1000" b="0" i="0" u="none" strike="noStrike" baseline="0">
            <a:solidFill>
              <a:srgbClr val="000000"/>
            </a:solidFill>
            <a:latin typeface="Times New Roman"/>
            <a:cs typeface="Times New Roman"/>
          </a:endParaRPr>
        </a:p>
        <a:p>
          <a:pPr algn="l" rtl="0">
            <a:defRPr sz="1000"/>
          </a:pPr>
          <a:r>
            <a:rPr lang="lt-LT" sz="1000" b="0" i="0" u="none" strike="noStrike" baseline="0">
              <a:solidFill>
                <a:srgbClr val="000000"/>
              </a:solidFill>
              <a:latin typeface="Times New Roman"/>
              <a:cs typeface="Times New Roman"/>
            </a:rPr>
            <a:t>5) visas į prašymą išlaidoms kompensuoti įtrauktas PVM ir kiti mokesčiai negali būti susigrąžinti, o jei yra teisė susigrąžinti, jie neįtraukti į deklaruojamą sumą.</a:t>
          </a:r>
        </a:p>
        <a:p>
          <a:pPr algn="l" rtl="0">
            <a:defRPr sz="1000"/>
          </a:pPr>
          <a:endParaRPr lang="lt-LT"/>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160020</xdr:colOff>
          <xdr:row>4</xdr:row>
          <xdr:rowOff>99060</xdr:rowOff>
        </xdr:from>
        <xdr:to>
          <xdr:col>4</xdr:col>
          <xdr:colOff>403860</xdr:colOff>
          <xdr:row>4</xdr:row>
          <xdr:rowOff>274320</xdr:rowOff>
        </xdr:to>
        <xdr:sp macro="" textlink="">
          <xdr:nvSpPr>
            <xdr:cNvPr id="8193" name="Check Box 1" hidden="1">
              <a:extLst>
                <a:ext uri="{63B3BB69-23CF-44E3-9099-C40C66FF867C}">
                  <a14:compatExt spid="_x0000_s8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137160</xdr:colOff>
          <xdr:row>4</xdr:row>
          <xdr:rowOff>83820</xdr:rowOff>
        </xdr:from>
        <xdr:to>
          <xdr:col>3</xdr:col>
          <xdr:colOff>373380</xdr:colOff>
          <xdr:row>4</xdr:row>
          <xdr:rowOff>266700</xdr:rowOff>
        </xdr:to>
        <xdr:sp macro="" textlink="">
          <xdr:nvSpPr>
            <xdr:cNvPr id="8194" name="Check Box 2" hidden="1">
              <a:extLst>
                <a:ext uri="{63B3BB69-23CF-44E3-9099-C40C66FF867C}">
                  <a14:compatExt spid="_x0000_s8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4</xdr:row>
          <xdr:rowOff>106680</xdr:rowOff>
        </xdr:from>
        <xdr:to>
          <xdr:col>5</xdr:col>
          <xdr:colOff>411480</xdr:colOff>
          <xdr:row>4</xdr:row>
          <xdr:rowOff>289560</xdr:rowOff>
        </xdr:to>
        <xdr:sp macro="" textlink="">
          <xdr:nvSpPr>
            <xdr:cNvPr id="8195" name="Check Box 3" hidden="1">
              <a:extLst>
                <a:ext uri="{63B3BB69-23CF-44E3-9099-C40C66FF867C}">
                  <a14:compatExt spid="_x0000_s8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5</xdr:row>
          <xdr:rowOff>114300</xdr:rowOff>
        </xdr:from>
        <xdr:to>
          <xdr:col>4</xdr:col>
          <xdr:colOff>388620</xdr:colOff>
          <xdr:row>5</xdr:row>
          <xdr:rowOff>304800</xdr:rowOff>
        </xdr:to>
        <xdr:sp macro="" textlink="">
          <xdr:nvSpPr>
            <xdr:cNvPr id="8196" name="Check Box 4" hidden="1">
              <a:extLst>
                <a:ext uri="{63B3BB69-23CF-44E3-9099-C40C66FF867C}">
                  <a14:compatExt spid="_x0000_s8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5</xdr:row>
          <xdr:rowOff>114300</xdr:rowOff>
        </xdr:from>
        <xdr:to>
          <xdr:col>3</xdr:col>
          <xdr:colOff>419100</xdr:colOff>
          <xdr:row>5</xdr:row>
          <xdr:rowOff>304800</xdr:rowOff>
        </xdr:to>
        <xdr:sp macro="" textlink="">
          <xdr:nvSpPr>
            <xdr:cNvPr id="8197" name="Check Box 5" hidden="1">
              <a:extLst>
                <a:ext uri="{63B3BB69-23CF-44E3-9099-C40C66FF867C}">
                  <a14:compatExt spid="_x0000_s8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5</xdr:row>
          <xdr:rowOff>114300</xdr:rowOff>
        </xdr:from>
        <xdr:to>
          <xdr:col>5</xdr:col>
          <xdr:colOff>426720</xdr:colOff>
          <xdr:row>5</xdr:row>
          <xdr:rowOff>304800</xdr:rowOff>
        </xdr:to>
        <xdr:sp macro="" textlink="">
          <xdr:nvSpPr>
            <xdr:cNvPr id="8198" name="Check Box 6" hidden="1">
              <a:extLst>
                <a:ext uri="{63B3BB69-23CF-44E3-9099-C40C66FF867C}">
                  <a14:compatExt spid="_x0000_s8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9</xdr:row>
          <xdr:rowOff>7620</xdr:rowOff>
        </xdr:from>
        <xdr:to>
          <xdr:col>3</xdr:col>
          <xdr:colOff>373380</xdr:colOff>
          <xdr:row>9</xdr:row>
          <xdr:rowOff>213360</xdr:rowOff>
        </xdr:to>
        <xdr:sp macro="" textlink="">
          <xdr:nvSpPr>
            <xdr:cNvPr id="8199" name="Check Box 7" hidden="1">
              <a:extLst>
                <a:ext uri="{63B3BB69-23CF-44E3-9099-C40C66FF867C}">
                  <a14:compatExt spid="_x0000_s8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9</xdr:row>
          <xdr:rowOff>22860</xdr:rowOff>
        </xdr:from>
        <xdr:to>
          <xdr:col>4</xdr:col>
          <xdr:colOff>411480</xdr:colOff>
          <xdr:row>9</xdr:row>
          <xdr:rowOff>220980</xdr:rowOff>
        </xdr:to>
        <xdr:sp macro="" textlink="">
          <xdr:nvSpPr>
            <xdr:cNvPr id="8200" name="Check Box 8" hidden="1">
              <a:extLst>
                <a:ext uri="{63B3BB69-23CF-44E3-9099-C40C66FF867C}">
                  <a14:compatExt spid="_x0000_s8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9</xdr:row>
          <xdr:rowOff>7620</xdr:rowOff>
        </xdr:from>
        <xdr:to>
          <xdr:col>5</xdr:col>
          <xdr:colOff>457200</xdr:colOff>
          <xdr:row>9</xdr:row>
          <xdr:rowOff>213360</xdr:rowOff>
        </xdr:to>
        <xdr:sp macro="" textlink="">
          <xdr:nvSpPr>
            <xdr:cNvPr id="8201" name="Check Box 9" hidden="1">
              <a:extLst>
                <a:ext uri="{63B3BB69-23CF-44E3-9099-C40C66FF867C}">
                  <a14:compatExt spid="_x0000_s8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10</xdr:row>
          <xdr:rowOff>7620</xdr:rowOff>
        </xdr:from>
        <xdr:to>
          <xdr:col>3</xdr:col>
          <xdr:colOff>373380</xdr:colOff>
          <xdr:row>10</xdr:row>
          <xdr:rowOff>182880</xdr:rowOff>
        </xdr:to>
        <xdr:sp macro="" textlink="">
          <xdr:nvSpPr>
            <xdr:cNvPr id="8202" name="Check Box 10" hidden="1">
              <a:extLst>
                <a:ext uri="{63B3BB69-23CF-44E3-9099-C40C66FF867C}">
                  <a14:compatExt spid="_x0000_s8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10</xdr:row>
          <xdr:rowOff>22860</xdr:rowOff>
        </xdr:from>
        <xdr:to>
          <xdr:col>4</xdr:col>
          <xdr:colOff>411480</xdr:colOff>
          <xdr:row>10</xdr:row>
          <xdr:rowOff>182880</xdr:rowOff>
        </xdr:to>
        <xdr:sp macro="" textlink="">
          <xdr:nvSpPr>
            <xdr:cNvPr id="8203" name="Check Box 11" hidden="1">
              <a:extLst>
                <a:ext uri="{63B3BB69-23CF-44E3-9099-C40C66FF867C}">
                  <a14:compatExt spid="_x0000_s8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10</xdr:row>
          <xdr:rowOff>7620</xdr:rowOff>
        </xdr:from>
        <xdr:to>
          <xdr:col>5</xdr:col>
          <xdr:colOff>457200</xdr:colOff>
          <xdr:row>10</xdr:row>
          <xdr:rowOff>182880</xdr:rowOff>
        </xdr:to>
        <xdr:sp macro="" textlink="">
          <xdr:nvSpPr>
            <xdr:cNvPr id="8204" name="Check Box 12" hidden="1">
              <a:extLst>
                <a:ext uri="{63B3BB69-23CF-44E3-9099-C40C66FF867C}">
                  <a14:compatExt spid="_x0000_s8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11</xdr:row>
          <xdr:rowOff>7620</xdr:rowOff>
        </xdr:from>
        <xdr:to>
          <xdr:col>3</xdr:col>
          <xdr:colOff>373380</xdr:colOff>
          <xdr:row>11</xdr:row>
          <xdr:rowOff>213360</xdr:rowOff>
        </xdr:to>
        <xdr:sp macro="" textlink="">
          <xdr:nvSpPr>
            <xdr:cNvPr id="8205" name="Check Box 13" hidden="1">
              <a:extLst>
                <a:ext uri="{63B3BB69-23CF-44E3-9099-C40C66FF867C}">
                  <a14:compatExt spid="_x0000_s8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11</xdr:row>
          <xdr:rowOff>22860</xdr:rowOff>
        </xdr:from>
        <xdr:to>
          <xdr:col>4</xdr:col>
          <xdr:colOff>411480</xdr:colOff>
          <xdr:row>11</xdr:row>
          <xdr:rowOff>220980</xdr:rowOff>
        </xdr:to>
        <xdr:sp macro="" textlink="">
          <xdr:nvSpPr>
            <xdr:cNvPr id="8206" name="Check Box 14" hidden="1">
              <a:extLst>
                <a:ext uri="{63B3BB69-23CF-44E3-9099-C40C66FF867C}">
                  <a14:compatExt spid="_x0000_s8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11</xdr:row>
          <xdr:rowOff>7620</xdr:rowOff>
        </xdr:from>
        <xdr:to>
          <xdr:col>5</xdr:col>
          <xdr:colOff>457200</xdr:colOff>
          <xdr:row>11</xdr:row>
          <xdr:rowOff>213360</xdr:rowOff>
        </xdr:to>
        <xdr:sp macro="" textlink="">
          <xdr:nvSpPr>
            <xdr:cNvPr id="8207" name="Check Box 15" hidden="1">
              <a:extLst>
                <a:ext uri="{63B3BB69-23CF-44E3-9099-C40C66FF867C}">
                  <a14:compatExt spid="_x0000_s8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6</xdr:row>
          <xdr:rowOff>7620</xdr:rowOff>
        </xdr:from>
        <xdr:to>
          <xdr:col>3</xdr:col>
          <xdr:colOff>373380</xdr:colOff>
          <xdr:row>6</xdr:row>
          <xdr:rowOff>213360</xdr:rowOff>
        </xdr:to>
        <xdr:sp macro="" textlink="">
          <xdr:nvSpPr>
            <xdr:cNvPr id="8208" name="Check Box 16" hidden="1">
              <a:extLst>
                <a:ext uri="{63B3BB69-23CF-44E3-9099-C40C66FF867C}">
                  <a14:compatExt spid="_x0000_s8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6</xdr:row>
          <xdr:rowOff>22860</xdr:rowOff>
        </xdr:from>
        <xdr:to>
          <xdr:col>4</xdr:col>
          <xdr:colOff>411480</xdr:colOff>
          <xdr:row>6</xdr:row>
          <xdr:rowOff>220980</xdr:rowOff>
        </xdr:to>
        <xdr:sp macro="" textlink="">
          <xdr:nvSpPr>
            <xdr:cNvPr id="8209" name="Check Box 17" hidden="1">
              <a:extLst>
                <a:ext uri="{63B3BB69-23CF-44E3-9099-C40C66FF867C}">
                  <a14:compatExt spid="_x0000_s8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6</xdr:row>
          <xdr:rowOff>7620</xdr:rowOff>
        </xdr:from>
        <xdr:to>
          <xdr:col>5</xdr:col>
          <xdr:colOff>457200</xdr:colOff>
          <xdr:row>6</xdr:row>
          <xdr:rowOff>213360</xdr:rowOff>
        </xdr:to>
        <xdr:sp macro="" textlink="">
          <xdr:nvSpPr>
            <xdr:cNvPr id="8210" name="Check Box 18" hidden="1">
              <a:extLst>
                <a:ext uri="{63B3BB69-23CF-44E3-9099-C40C66FF867C}">
                  <a14:compatExt spid="_x0000_s8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8</xdr:row>
          <xdr:rowOff>7620</xdr:rowOff>
        </xdr:from>
        <xdr:to>
          <xdr:col>3</xdr:col>
          <xdr:colOff>373380</xdr:colOff>
          <xdr:row>8</xdr:row>
          <xdr:rowOff>182880</xdr:rowOff>
        </xdr:to>
        <xdr:sp macro="" textlink="">
          <xdr:nvSpPr>
            <xdr:cNvPr id="8211" name="Check Box 19" hidden="1">
              <a:extLst>
                <a:ext uri="{63B3BB69-23CF-44E3-9099-C40C66FF867C}">
                  <a14:compatExt spid="_x0000_s8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8</xdr:row>
          <xdr:rowOff>22860</xdr:rowOff>
        </xdr:from>
        <xdr:to>
          <xdr:col>4</xdr:col>
          <xdr:colOff>411480</xdr:colOff>
          <xdr:row>8</xdr:row>
          <xdr:rowOff>182880</xdr:rowOff>
        </xdr:to>
        <xdr:sp macro="" textlink="">
          <xdr:nvSpPr>
            <xdr:cNvPr id="8212" name="Check Box 20" hidden="1">
              <a:extLst>
                <a:ext uri="{63B3BB69-23CF-44E3-9099-C40C66FF867C}">
                  <a14:compatExt spid="_x0000_s8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8</xdr:row>
          <xdr:rowOff>7620</xdr:rowOff>
        </xdr:from>
        <xdr:to>
          <xdr:col>5</xdr:col>
          <xdr:colOff>457200</xdr:colOff>
          <xdr:row>8</xdr:row>
          <xdr:rowOff>182880</xdr:rowOff>
        </xdr:to>
        <xdr:sp macro="" textlink="">
          <xdr:nvSpPr>
            <xdr:cNvPr id="8213" name="Check Box 21" hidden="1">
              <a:extLst>
                <a:ext uri="{63B3BB69-23CF-44E3-9099-C40C66FF867C}">
                  <a14:compatExt spid="_x0000_s8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7</xdr:row>
          <xdr:rowOff>7620</xdr:rowOff>
        </xdr:from>
        <xdr:to>
          <xdr:col>3</xdr:col>
          <xdr:colOff>373380</xdr:colOff>
          <xdr:row>7</xdr:row>
          <xdr:rowOff>182880</xdr:rowOff>
        </xdr:to>
        <xdr:sp macro="" textlink="">
          <xdr:nvSpPr>
            <xdr:cNvPr id="8214" name="Check Box 22" hidden="1">
              <a:extLst>
                <a:ext uri="{63B3BB69-23CF-44E3-9099-C40C66FF867C}">
                  <a14:compatExt spid="_x0000_s8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7</xdr:row>
          <xdr:rowOff>22860</xdr:rowOff>
        </xdr:from>
        <xdr:to>
          <xdr:col>4</xdr:col>
          <xdr:colOff>411480</xdr:colOff>
          <xdr:row>7</xdr:row>
          <xdr:rowOff>182880</xdr:rowOff>
        </xdr:to>
        <xdr:sp macro="" textlink="">
          <xdr:nvSpPr>
            <xdr:cNvPr id="8215" name="Check Box 23" hidden="1">
              <a:extLst>
                <a:ext uri="{63B3BB69-23CF-44E3-9099-C40C66FF867C}">
                  <a14:compatExt spid="_x0000_s8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7</xdr:row>
          <xdr:rowOff>7620</xdr:rowOff>
        </xdr:from>
        <xdr:to>
          <xdr:col>5</xdr:col>
          <xdr:colOff>457200</xdr:colOff>
          <xdr:row>7</xdr:row>
          <xdr:rowOff>182880</xdr:rowOff>
        </xdr:to>
        <xdr:sp macro="" textlink="">
          <xdr:nvSpPr>
            <xdr:cNvPr id="8216" name="Check Box 24" hidden="1">
              <a:extLst>
                <a:ext uri="{63B3BB69-23CF-44E3-9099-C40C66FF867C}">
                  <a14:compatExt spid="_x0000_s8216"/>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vs.cpva.lt/dvs/DocPrep/&#302;sakymas%20d&#279;l%20VSF%20form&#371;%20'20200107125915/I&#353;laid&#371;%20deklaracijos%20form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vs.cpva.lt/2.%20PROGRAMOS/3.1%20VSF/1.%20BENDRAS/3.1.32%20METODIN&#278;%20MED&#381;IAGA/Islaidu%20pripazinimo%20tinkamomis%20procedura/2017-11-10,%20DERINAMA%20ID%20FORMA/ID%20forma_2017-11-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inis lapas"/>
      <sheetName val="1 priedas (bendra suvestinė)"/>
      <sheetName val="2 priedas (veiklos išlaidos)"/>
      <sheetName val="3 priedas (mokymų išlaidos)"/>
      <sheetName val="4 priedas (darbo užmokestis)"/>
      <sheetName val="5 priedas (ataskaita)"/>
      <sheetName val="5 priedas (infrastruktūra)"/>
      <sheetName val="5 priedas (viešieji pirkimai)"/>
      <sheetName val="5 priedas (viešinimas)"/>
      <sheetName val="Instrukcijos "/>
      <sheetName val="Sheet6"/>
    </sheetNames>
    <sheetDataSet>
      <sheetData sheetId="0">
        <row r="87">
          <cell r="AR87" t="str">
            <v>Mokymai</v>
          </cell>
        </row>
        <row r="88">
          <cell r="AR88" t="str">
            <v>Draudimas</v>
          </cell>
        </row>
        <row r="89">
          <cell r="AR89" t="str">
            <v>Kuras</v>
          </cell>
        </row>
        <row r="90">
          <cell r="AR90" t="str">
            <v>Ryšių išlaidos</v>
          </cell>
        </row>
        <row r="91">
          <cell r="AR91" t="str">
            <v>Komandiruotės</v>
          </cell>
        </row>
        <row r="92">
          <cell r="AR92" t="str">
            <v>Apgyvendinimas</v>
          </cell>
        </row>
        <row r="93">
          <cell r="AR93" t="str">
            <v>Nusidevėjimas</v>
          </cell>
        </row>
        <row r="94">
          <cell r="AR94" t="str">
            <v>Eksploatacinės išlaidos</v>
          </cell>
        </row>
        <row r="95">
          <cell r="AR95" t="str">
            <v>Komunalinės paslaugos</v>
          </cell>
        </row>
        <row r="96">
          <cell r="AR96" t="str">
            <v>Patalpų nuoma</v>
          </cell>
        </row>
        <row r="97">
          <cell r="AR97" t="str">
            <v>Kitos išlaidos</v>
          </cell>
        </row>
        <row r="108">
          <cell r="AR108" t="str">
            <v>Tiesioginės</v>
          </cell>
        </row>
        <row r="109">
          <cell r="AR109" t="str">
            <v>Netiesioginės</v>
          </cell>
        </row>
      </sheetData>
      <sheetData sheetId="1">
        <row r="8">
          <cell r="O8">
            <v>0</v>
          </cell>
        </row>
        <row r="9">
          <cell r="B9" t="str">
            <v xml:space="preserve">. </v>
          </cell>
          <cell r="O9">
            <v>0</v>
          </cell>
        </row>
        <row r="10">
          <cell r="B10" t="str">
            <v xml:space="preserve">. </v>
          </cell>
          <cell r="O10">
            <v>0</v>
          </cell>
        </row>
        <row r="11">
          <cell r="B11" t="str">
            <v xml:space="preserve">. </v>
          </cell>
          <cell r="O11">
            <v>0</v>
          </cell>
        </row>
        <row r="12">
          <cell r="B12" t="str">
            <v xml:space="preserve">. </v>
          </cell>
          <cell r="O12">
            <v>0</v>
          </cell>
        </row>
        <row r="13">
          <cell r="B13" t="str">
            <v xml:space="preserve">. </v>
          </cell>
          <cell r="O13">
            <v>0</v>
          </cell>
        </row>
        <row r="14">
          <cell r="B14" t="str">
            <v xml:space="preserve">. </v>
          </cell>
          <cell r="O14">
            <v>0</v>
          </cell>
        </row>
        <row r="15">
          <cell r="B15" t="str">
            <v xml:space="preserve">. </v>
          </cell>
          <cell r="O15">
            <v>0</v>
          </cell>
        </row>
        <row r="16">
          <cell r="B16" t="str">
            <v xml:space="preserve">. </v>
          </cell>
          <cell r="O16">
            <v>0</v>
          </cell>
        </row>
        <row r="17">
          <cell r="B17" t="str">
            <v xml:space="preserve">. </v>
          </cell>
          <cell r="O17">
            <v>0</v>
          </cell>
        </row>
        <row r="18">
          <cell r="B18" t="str">
            <v xml:space="preserve">. </v>
          </cell>
          <cell r="O18">
            <v>0</v>
          </cell>
        </row>
        <row r="19">
          <cell r="B19" t="str">
            <v xml:space="preserve">. </v>
          </cell>
          <cell r="O19">
            <v>0</v>
          </cell>
        </row>
        <row r="20">
          <cell r="B20" t="str">
            <v xml:space="preserve">. </v>
          </cell>
          <cell r="O20">
            <v>0</v>
          </cell>
        </row>
        <row r="21">
          <cell r="B21" t="str">
            <v xml:space="preserve">. </v>
          </cell>
          <cell r="O21">
            <v>0</v>
          </cell>
        </row>
        <row r="22">
          <cell r="B22" t="str">
            <v xml:space="preserve">. </v>
          </cell>
          <cell r="O22">
            <v>0</v>
          </cell>
        </row>
        <row r="23">
          <cell r="B23" t="str">
            <v xml:space="preserve">. </v>
          </cell>
          <cell r="O23">
            <v>0</v>
          </cell>
        </row>
        <row r="24">
          <cell r="B24" t="str">
            <v xml:space="preserve">. </v>
          </cell>
          <cell r="O24">
            <v>0</v>
          </cell>
        </row>
        <row r="25">
          <cell r="O25">
            <v>0</v>
          </cell>
        </row>
      </sheetData>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inis lapas"/>
      <sheetName val="Bendra suvestinė"/>
      <sheetName val="Veiklos projektų išlaidos"/>
      <sheetName val="Personalo mokymų išlaidos"/>
      <sheetName val="Darbo užmokestis"/>
      <sheetName val="Instrukcijos "/>
    </sheetNames>
    <sheetDataSet>
      <sheetData sheetId="0">
        <row r="86">
          <cell r="AR86" t="str">
            <v>Mokymai</v>
          </cell>
        </row>
        <row r="87">
          <cell r="AR87" t="str">
            <v>Draudimas</v>
          </cell>
        </row>
        <row r="88">
          <cell r="AR88" t="str">
            <v>Kuras</v>
          </cell>
        </row>
        <row r="89">
          <cell r="AR89" t="str">
            <v>Ryšių išlaidos</v>
          </cell>
        </row>
        <row r="90">
          <cell r="AR90" t="str">
            <v>Komandiruotės</v>
          </cell>
        </row>
        <row r="91">
          <cell r="AR91" t="str">
            <v>Apgyvendinimas</v>
          </cell>
        </row>
        <row r="92">
          <cell r="AR92" t="str">
            <v>Nusidevėjimas</v>
          </cell>
        </row>
        <row r="93">
          <cell r="AR93" t="str">
            <v>Eksploatacinės išlaidos</v>
          </cell>
        </row>
        <row r="94">
          <cell r="AR94" t="str">
            <v>Komunalinės paslaugos</v>
          </cell>
        </row>
        <row r="95">
          <cell r="AR95" t="str">
            <v>Patalpų nuoma</v>
          </cell>
        </row>
        <row r="96">
          <cell r="AR96" t="str">
            <v>Kitos išlaidos</v>
          </cell>
        </row>
      </sheetData>
      <sheetData sheetId="1">
        <row r="8">
          <cell r="O8" t="str">
            <v>hh</v>
          </cell>
        </row>
      </sheetData>
      <sheetData sheetId="2" refreshError="1"/>
      <sheetData sheetId="3" refreshError="1"/>
      <sheetData sheetId="4" refreshError="1"/>
      <sheetData sheetId="5"/>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8.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H77"/>
  <sheetViews>
    <sheetView showGridLines="0" tabSelected="1" zoomScale="115" workbookViewId="0">
      <selection activeCell="AA5" sqref="AA5"/>
    </sheetView>
  </sheetViews>
  <sheetFormatPr defaultColWidth="2.88671875" defaultRowHeight="13.2" x14ac:dyDescent="0.25"/>
  <cols>
    <col min="1" max="1" width="3" style="12" customWidth="1"/>
    <col min="2" max="11" width="2.88671875" style="12" customWidth="1"/>
    <col min="12" max="12" width="3.5546875" style="12" customWidth="1"/>
    <col min="13" max="13" width="4.44140625" style="12" customWidth="1"/>
    <col min="14" max="14" width="3.6640625" style="12" customWidth="1"/>
    <col min="15" max="19" width="2.88671875" style="12" customWidth="1"/>
    <col min="20" max="20" width="2.33203125" style="12" customWidth="1"/>
    <col min="21" max="21" width="3.109375" style="12" customWidth="1"/>
    <col min="22" max="25" width="2.88671875" style="12" customWidth="1"/>
    <col min="26" max="26" width="2.44140625" style="12" customWidth="1"/>
    <col min="27" max="30" width="2.88671875" style="12" customWidth="1"/>
    <col min="31" max="31" width="2.44140625" style="12" customWidth="1"/>
    <col min="32" max="34" width="2.88671875" style="12" customWidth="1"/>
    <col min="35" max="35" width="4" style="12" customWidth="1"/>
    <col min="36" max="36" width="2.33203125" style="12" customWidth="1"/>
    <col min="37" max="39" width="2.88671875" style="12" customWidth="1"/>
    <col min="40" max="43" width="2.88671875" style="12" hidden="1" customWidth="1"/>
    <col min="44" max="44" width="33.88671875" style="12" hidden="1" customWidth="1"/>
    <col min="45" max="60" width="2.88671875" style="12" hidden="1" customWidth="1"/>
    <col min="61" max="66" width="2.88671875" style="12" customWidth="1"/>
    <col min="67" max="16384" width="2.88671875" style="12"/>
  </cols>
  <sheetData>
    <row r="1" spans="2:44" x14ac:dyDescent="0.25">
      <c r="J1" s="193" t="s">
        <v>240</v>
      </c>
      <c r="K1" s="193"/>
      <c r="L1" s="193"/>
      <c r="M1" s="193"/>
      <c r="N1" s="193"/>
      <c r="O1" s="193"/>
      <c r="P1" s="193"/>
      <c r="Q1" s="193"/>
      <c r="R1" s="193"/>
      <c r="S1" s="193"/>
      <c r="T1" s="193"/>
      <c r="U1" s="193"/>
      <c r="V1" s="193"/>
      <c r="W1" s="193"/>
      <c r="AI1" s="12" t="s">
        <v>242</v>
      </c>
    </row>
    <row r="2" spans="2:44" ht="12" customHeight="1" x14ac:dyDescent="0.25">
      <c r="B2" s="13" t="str">
        <f>+IF(O5=0,"Būtina užpildyti melsvos spalvos laukelius. Kiti laukai yra apsaugoti nuo koregavimo","")</f>
        <v>Būtina užpildyti melsvos spalvos laukelius. Kiti laukai yra apsaugoti nuo koregavimo</v>
      </c>
      <c r="AI2" s="12" t="s">
        <v>226</v>
      </c>
    </row>
    <row r="3" spans="2:44" ht="12" customHeight="1" x14ac:dyDescent="0.3">
      <c r="B3" s="194" t="s">
        <v>30</v>
      </c>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I3" s="12" t="s">
        <v>227</v>
      </c>
    </row>
    <row r="4" spans="2:44" ht="11.25" customHeight="1" x14ac:dyDescent="0.2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I4" s="12" t="s">
        <v>243</v>
      </c>
    </row>
    <row r="5" spans="2:44" ht="13.8" x14ac:dyDescent="0.25">
      <c r="K5" s="13"/>
      <c r="M5" s="195" t="s">
        <v>0</v>
      </c>
      <c r="N5" s="195"/>
      <c r="O5" s="196"/>
      <c r="P5" s="196"/>
      <c r="Q5" s="196"/>
      <c r="R5" s="196"/>
      <c r="S5" s="196"/>
    </row>
    <row r="6" spans="2:44" x14ac:dyDescent="0.25">
      <c r="M6" s="197" t="s">
        <v>1</v>
      </c>
      <c r="N6" s="197"/>
      <c r="O6" s="198"/>
      <c r="P6" s="198"/>
      <c r="Q6" s="198"/>
      <c r="R6" s="198"/>
      <c r="S6" s="198"/>
    </row>
    <row r="7" spans="2:44" ht="21" customHeight="1" x14ac:dyDescent="0.25">
      <c r="AR7" s="14" t="s">
        <v>2</v>
      </c>
    </row>
    <row r="8" spans="2:44" ht="12.75" customHeight="1" x14ac:dyDescent="0.25">
      <c r="B8" s="167" t="s">
        <v>78</v>
      </c>
      <c r="C8" s="168"/>
      <c r="D8" s="168"/>
      <c r="E8" s="168"/>
      <c r="F8" s="168"/>
      <c r="G8" s="168"/>
      <c r="H8" s="168"/>
      <c r="I8" s="168"/>
      <c r="J8" s="168"/>
      <c r="K8" s="168"/>
      <c r="L8" s="168"/>
      <c r="M8" s="168"/>
      <c r="N8" s="164"/>
      <c r="O8" s="165"/>
      <c r="P8" s="165"/>
      <c r="Q8" s="165"/>
      <c r="R8" s="165"/>
      <c r="S8" s="165"/>
      <c r="T8" s="165"/>
      <c r="U8" s="165"/>
      <c r="V8" s="165"/>
      <c r="W8" s="165"/>
      <c r="X8" s="165"/>
      <c r="Y8" s="165"/>
      <c r="Z8" s="165"/>
      <c r="AA8" s="165"/>
      <c r="AB8" s="165"/>
      <c r="AC8" s="165"/>
      <c r="AD8" s="165"/>
      <c r="AE8" s="166"/>
      <c r="AR8" s="16" t="s">
        <v>53</v>
      </c>
    </row>
    <row r="9" spans="2:44" ht="23.25" customHeight="1" x14ac:dyDescent="0.25">
      <c r="B9" s="167" t="s">
        <v>28</v>
      </c>
      <c r="C9" s="168"/>
      <c r="D9" s="168"/>
      <c r="E9" s="168"/>
      <c r="F9" s="168"/>
      <c r="G9" s="168"/>
      <c r="H9" s="168"/>
      <c r="I9" s="168"/>
      <c r="J9" s="168"/>
      <c r="K9" s="168"/>
      <c r="L9" s="168"/>
      <c r="M9" s="168"/>
      <c r="N9" s="164"/>
      <c r="O9" s="165"/>
      <c r="P9" s="165"/>
      <c r="Q9" s="165"/>
      <c r="R9" s="165"/>
      <c r="S9" s="165"/>
      <c r="T9" s="165"/>
      <c r="U9" s="165"/>
      <c r="V9" s="165"/>
      <c r="W9" s="165"/>
      <c r="X9" s="165"/>
      <c r="Y9" s="165"/>
      <c r="Z9" s="165"/>
      <c r="AA9" s="165"/>
      <c r="AB9" s="165"/>
      <c r="AC9" s="165"/>
      <c r="AD9" s="165"/>
      <c r="AE9" s="166"/>
      <c r="AR9" s="16" t="s">
        <v>54</v>
      </c>
    </row>
    <row r="10" spans="2:44" ht="12.75" customHeight="1" x14ac:dyDescent="0.25">
      <c r="B10" s="167" t="s">
        <v>27</v>
      </c>
      <c r="C10" s="168"/>
      <c r="D10" s="168"/>
      <c r="E10" s="168"/>
      <c r="F10" s="168"/>
      <c r="G10" s="168"/>
      <c r="H10" s="168"/>
      <c r="I10" s="168"/>
      <c r="J10" s="168"/>
      <c r="K10" s="168"/>
      <c r="L10" s="168"/>
      <c r="M10" s="168"/>
      <c r="N10" s="164"/>
      <c r="O10" s="165"/>
      <c r="P10" s="165"/>
      <c r="Q10" s="165"/>
      <c r="R10" s="165"/>
      <c r="S10" s="165"/>
      <c r="T10" s="165"/>
      <c r="U10" s="165"/>
      <c r="V10" s="165"/>
      <c r="W10" s="165"/>
      <c r="X10" s="165"/>
      <c r="Y10" s="165"/>
      <c r="Z10" s="165"/>
      <c r="AA10" s="165"/>
      <c r="AB10" s="165"/>
      <c r="AC10" s="165"/>
      <c r="AD10" s="165"/>
      <c r="AE10" s="166"/>
      <c r="AR10" s="16" t="s">
        <v>99</v>
      </c>
    </row>
    <row r="11" spans="2:44" ht="12.75" customHeight="1" x14ac:dyDescent="0.25">
      <c r="B11" s="162" t="s">
        <v>94</v>
      </c>
      <c r="C11" s="163"/>
      <c r="D11" s="163"/>
      <c r="E11" s="163"/>
      <c r="F11" s="163"/>
      <c r="G11" s="163"/>
      <c r="H11" s="163"/>
      <c r="I11" s="163"/>
      <c r="J11" s="163"/>
      <c r="K11" s="163"/>
      <c r="L11" s="163"/>
      <c r="M11" s="163"/>
      <c r="N11" s="164"/>
      <c r="O11" s="165"/>
      <c r="P11" s="165"/>
      <c r="Q11" s="165"/>
      <c r="R11" s="165"/>
      <c r="S11" s="165"/>
      <c r="T11" s="165"/>
      <c r="U11" s="165"/>
      <c r="V11" s="165"/>
      <c r="W11" s="165"/>
      <c r="X11" s="165"/>
      <c r="Y11" s="165"/>
      <c r="Z11" s="165"/>
      <c r="AA11" s="165"/>
      <c r="AB11" s="165"/>
      <c r="AC11" s="165"/>
      <c r="AD11" s="165"/>
      <c r="AE11" s="166"/>
      <c r="AR11" s="16" t="s">
        <v>100</v>
      </c>
    </row>
    <row r="12" spans="2:44" ht="36" customHeight="1" x14ac:dyDescent="0.25">
      <c r="B12" s="167" t="s">
        <v>26</v>
      </c>
      <c r="C12" s="176"/>
      <c r="D12" s="176"/>
      <c r="E12" s="176"/>
      <c r="F12" s="176"/>
      <c r="G12" s="176"/>
      <c r="H12" s="176"/>
      <c r="I12" s="176"/>
      <c r="J12" s="176"/>
      <c r="K12" s="176"/>
      <c r="L12" s="176"/>
      <c r="M12" s="176"/>
      <c r="N12" s="164"/>
      <c r="O12" s="165"/>
      <c r="P12" s="165"/>
      <c r="Q12" s="165"/>
      <c r="R12" s="165"/>
      <c r="S12" s="165"/>
      <c r="T12" s="165"/>
      <c r="U12" s="165"/>
      <c r="V12" s="165"/>
      <c r="W12" s="165"/>
      <c r="X12" s="165"/>
      <c r="Y12" s="165"/>
      <c r="Z12" s="165"/>
      <c r="AA12" s="165"/>
      <c r="AB12" s="165"/>
      <c r="AC12" s="165"/>
      <c r="AD12" s="165"/>
      <c r="AE12" s="166"/>
      <c r="AR12" s="16"/>
    </row>
    <row r="13" spans="2:44" ht="12.75" customHeight="1" x14ac:dyDescent="0.25">
      <c r="B13" s="167" t="s">
        <v>55</v>
      </c>
      <c r="C13" s="168"/>
      <c r="D13" s="168"/>
      <c r="E13" s="168"/>
      <c r="F13" s="168"/>
      <c r="G13" s="168"/>
      <c r="H13" s="168"/>
      <c r="I13" s="168"/>
      <c r="J13" s="168"/>
      <c r="K13" s="168"/>
      <c r="L13" s="168"/>
      <c r="M13" s="168"/>
      <c r="N13" s="164"/>
      <c r="O13" s="165"/>
      <c r="P13" s="165"/>
      <c r="Q13" s="165"/>
      <c r="R13" s="165"/>
      <c r="S13" s="165"/>
      <c r="T13" s="165"/>
      <c r="U13" s="165"/>
      <c r="V13" s="165"/>
      <c r="W13" s="165"/>
      <c r="X13" s="165"/>
      <c r="Y13" s="165"/>
      <c r="Z13" s="165"/>
      <c r="AA13" s="165"/>
      <c r="AB13" s="165"/>
      <c r="AC13" s="165"/>
      <c r="AD13" s="165"/>
      <c r="AE13" s="166"/>
      <c r="AR13" s="16"/>
    </row>
    <row r="14" spans="2:44" ht="24" customHeight="1" x14ac:dyDescent="0.25">
      <c r="B14" s="171" t="s">
        <v>96</v>
      </c>
      <c r="C14" s="172"/>
      <c r="D14" s="172"/>
      <c r="E14" s="172"/>
      <c r="F14" s="172"/>
      <c r="G14" s="172"/>
      <c r="H14" s="172"/>
      <c r="I14" s="172"/>
      <c r="J14" s="172"/>
      <c r="K14" s="172"/>
      <c r="L14" s="172"/>
      <c r="M14" s="172"/>
      <c r="N14" s="173" t="s">
        <v>51</v>
      </c>
      <c r="O14" s="173"/>
      <c r="P14" s="174"/>
      <c r="Q14" s="174"/>
      <c r="R14" s="174"/>
      <c r="S14" s="174"/>
      <c r="T14" s="174"/>
      <c r="U14" s="174"/>
      <c r="V14" s="173" t="s">
        <v>52</v>
      </c>
      <c r="W14" s="173"/>
      <c r="X14" s="174"/>
      <c r="Y14" s="174"/>
      <c r="Z14" s="174"/>
      <c r="AA14" s="174"/>
      <c r="AB14" s="174"/>
      <c r="AC14" s="174"/>
      <c r="AD14" s="174"/>
      <c r="AE14" s="175"/>
      <c r="AR14" s="16"/>
    </row>
    <row r="16" spans="2:44" x14ac:dyDescent="0.25">
      <c r="B16" s="170" t="s">
        <v>19</v>
      </c>
      <c r="C16" s="170"/>
      <c r="D16" s="170"/>
      <c r="E16" s="170"/>
      <c r="F16" s="170"/>
      <c r="G16" s="170"/>
      <c r="H16" s="170"/>
      <c r="I16" s="170"/>
      <c r="J16" s="170"/>
      <c r="K16" s="170"/>
      <c r="L16" s="170"/>
      <c r="M16" s="170"/>
      <c r="N16" s="169" t="s">
        <v>57</v>
      </c>
      <c r="O16" s="169"/>
      <c r="P16" s="169"/>
      <c r="Q16" s="169"/>
      <c r="R16" s="169"/>
      <c r="S16" s="169"/>
      <c r="T16" s="169"/>
      <c r="U16" s="169"/>
      <c r="AR16" s="14" t="s">
        <v>55</v>
      </c>
    </row>
    <row r="17" spans="1:44" x14ac:dyDescent="0.25">
      <c r="B17" s="180" t="s">
        <v>98</v>
      </c>
      <c r="C17" s="181"/>
      <c r="D17" s="181"/>
      <c r="E17" s="181"/>
      <c r="F17" s="181"/>
      <c r="G17" s="181"/>
      <c r="H17" s="181"/>
      <c r="I17" s="181"/>
      <c r="J17" s="181"/>
      <c r="K17" s="181"/>
      <c r="L17" s="181"/>
      <c r="M17" s="181"/>
      <c r="N17" s="182"/>
      <c r="O17" s="182"/>
      <c r="P17" s="182"/>
      <c r="Q17" s="182"/>
      <c r="R17" s="182"/>
      <c r="S17" s="182"/>
      <c r="T17" s="182"/>
      <c r="U17" s="182"/>
      <c r="AR17" s="31" t="s">
        <v>3</v>
      </c>
    </row>
    <row r="18" spans="1:44" ht="12.75" customHeight="1" x14ac:dyDescent="0.25">
      <c r="B18" s="180" t="s">
        <v>97</v>
      </c>
      <c r="C18" s="181"/>
      <c r="D18" s="181"/>
      <c r="E18" s="181"/>
      <c r="F18" s="181"/>
      <c r="G18" s="181"/>
      <c r="H18" s="181"/>
      <c r="I18" s="181"/>
      <c r="J18" s="181"/>
      <c r="K18" s="181"/>
      <c r="L18" s="181"/>
      <c r="M18" s="181"/>
      <c r="N18" s="183"/>
      <c r="O18" s="183"/>
      <c r="P18" s="183"/>
      <c r="Q18" s="183"/>
      <c r="R18" s="183"/>
      <c r="S18" s="183"/>
      <c r="T18" s="183"/>
      <c r="U18" s="183"/>
      <c r="V18" s="17"/>
      <c r="W18" s="17"/>
      <c r="X18" s="17"/>
      <c r="Y18" s="17"/>
      <c r="Z18" s="17"/>
      <c r="AA18" s="17"/>
      <c r="AB18" s="17"/>
      <c r="AC18" s="17"/>
      <c r="AD18" s="17"/>
      <c r="AE18" s="17"/>
      <c r="AR18" s="31" t="s">
        <v>4</v>
      </c>
    </row>
    <row r="19" spans="1:44" ht="12.75" customHeight="1" x14ac:dyDescent="0.25">
      <c r="B19" s="180" t="s">
        <v>18</v>
      </c>
      <c r="C19" s="181"/>
      <c r="D19" s="181"/>
      <c r="E19" s="181"/>
      <c r="F19" s="181"/>
      <c r="G19" s="181"/>
      <c r="H19" s="181"/>
      <c r="I19" s="181"/>
      <c r="J19" s="181"/>
      <c r="K19" s="181"/>
      <c r="L19" s="181"/>
      <c r="M19" s="181"/>
      <c r="N19" s="177">
        <f>IF(N18&lt;=0, 0, (1-N18))</f>
        <v>0</v>
      </c>
      <c r="O19" s="178"/>
      <c r="P19" s="178"/>
      <c r="Q19" s="178"/>
      <c r="R19" s="178"/>
      <c r="S19" s="178"/>
      <c r="T19" s="178"/>
      <c r="U19" s="179"/>
      <c r="V19" s="22">
        <f>+N18+N19</f>
        <v>0</v>
      </c>
      <c r="W19" s="17"/>
      <c r="X19" s="17"/>
      <c r="Y19" s="17"/>
      <c r="Z19" s="17"/>
      <c r="AA19" s="17"/>
      <c r="AB19" s="17"/>
      <c r="AC19" s="17"/>
      <c r="AD19" s="17"/>
      <c r="AE19" s="17"/>
      <c r="AR19" s="31"/>
    </row>
    <row r="20" spans="1:44" ht="12.75" customHeight="1" x14ac:dyDescent="0.25">
      <c r="B20" s="17"/>
      <c r="C20" s="17"/>
      <c r="D20" s="17"/>
      <c r="E20" s="17"/>
      <c r="F20" s="17"/>
      <c r="G20" s="17"/>
      <c r="H20" s="17"/>
      <c r="I20" s="17"/>
      <c r="J20" s="17"/>
      <c r="K20" s="17"/>
      <c r="L20" s="17"/>
      <c r="M20" s="17"/>
      <c r="N20" s="17"/>
      <c r="O20" s="17"/>
      <c r="P20" s="17"/>
      <c r="Q20" s="17"/>
      <c r="R20" s="17"/>
      <c r="S20" s="17"/>
      <c r="T20" s="17"/>
      <c r="U20" s="17"/>
      <c r="V20" s="17"/>
      <c r="W20" s="17"/>
      <c r="X20" s="17"/>
      <c r="Z20" s="17"/>
      <c r="AA20" s="17"/>
      <c r="AB20" s="17"/>
      <c r="AC20" s="17"/>
      <c r="AD20" s="17"/>
      <c r="AE20" s="17"/>
    </row>
    <row r="21" spans="1:44" ht="9.75" customHeight="1" x14ac:dyDescent="0.25">
      <c r="A21" s="17"/>
      <c r="B21" s="71" t="s">
        <v>59</v>
      </c>
      <c r="C21" s="71"/>
      <c r="D21" s="71"/>
      <c r="E21" s="71"/>
      <c r="F21" s="71"/>
      <c r="G21" s="71"/>
      <c r="H21" s="71"/>
      <c r="I21" s="71"/>
      <c r="J21" s="71"/>
      <c r="K21" s="71"/>
      <c r="L21" s="71"/>
      <c r="M21" s="71"/>
      <c r="N21" s="71"/>
      <c r="O21" s="71"/>
      <c r="P21" s="71"/>
      <c r="Q21" s="71"/>
      <c r="R21" s="71"/>
      <c r="S21" s="71"/>
      <c r="T21" s="71"/>
      <c r="U21" s="71"/>
      <c r="V21" s="71"/>
      <c r="W21" s="71"/>
      <c r="X21" s="71"/>
      <c r="Y21" s="71"/>
      <c r="Z21" s="17"/>
      <c r="AA21" s="17"/>
      <c r="AB21" s="17"/>
      <c r="AC21" s="17"/>
      <c r="AD21" s="17"/>
      <c r="AE21" s="17"/>
      <c r="AR21" s="14" t="s">
        <v>22</v>
      </c>
    </row>
    <row r="22" spans="1:44" ht="24.75" customHeight="1" x14ac:dyDescent="0.25">
      <c r="B22" s="148" t="s">
        <v>58</v>
      </c>
      <c r="C22" s="149"/>
      <c r="D22" s="149"/>
      <c r="E22" s="149"/>
      <c r="F22" s="149"/>
      <c r="G22" s="149"/>
      <c r="H22" s="149" t="s">
        <v>5</v>
      </c>
      <c r="I22" s="149"/>
      <c r="J22" s="149"/>
      <c r="K22" s="149"/>
      <c r="L22" s="149"/>
      <c r="M22" s="150"/>
      <c r="N22" s="151" t="s">
        <v>5</v>
      </c>
      <c r="O22" s="152"/>
      <c r="P22" s="152"/>
      <c r="Q22" s="152"/>
      <c r="R22" s="152"/>
      <c r="S22" s="153"/>
      <c r="T22" s="151" t="s">
        <v>6</v>
      </c>
      <c r="U22" s="152"/>
      <c r="V22" s="152"/>
      <c r="W22" s="152"/>
      <c r="X22" s="152"/>
      <c r="Y22" s="153"/>
      <c r="Z22" s="184" t="s">
        <v>11</v>
      </c>
      <c r="AA22" s="185"/>
      <c r="AB22" s="185"/>
      <c r="AC22" s="185"/>
      <c r="AD22" s="185"/>
      <c r="AE22" s="185"/>
      <c r="AR22" s="30">
        <v>0.75</v>
      </c>
    </row>
    <row r="23" spans="1:44" x14ac:dyDescent="0.25">
      <c r="B23" s="186"/>
      <c r="C23" s="186"/>
      <c r="D23" s="186"/>
      <c r="E23" s="186"/>
      <c r="F23" s="186"/>
      <c r="G23" s="186"/>
      <c r="H23" s="186"/>
      <c r="I23" s="186"/>
      <c r="J23" s="186"/>
      <c r="K23" s="186"/>
      <c r="L23" s="186"/>
      <c r="M23" s="186"/>
      <c r="N23" s="187">
        <f>+'1 priedas (suvestinė lentelė)'!W40</f>
        <v>0</v>
      </c>
      <c r="O23" s="188"/>
      <c r="P23" s="188"/>
      <c r="Q23" s="188"/>
      <c r="R23" s="188"/>
      <c r="S23" s="189"/>
      <c r="T23" s="187">
        <f>+'1 priedas (suvestinė lentelė)'!X40</f>
        <v>0</v>
      </c>
      <c r="U23" s="188"/>
      <c r="V23" s="188"/>
      <c r="W23" s="188"/>
      <c r="X23" s="188"/>
      <c r="Y23" s="189"/>
      <c r="Z23" s="190">
        <f>SUM(N23:Y23)</f>
        <v>0</v>
      </c>
      <c r="AA23" s="191"/>
      <c r="AB23" s="191"/>
      <c r="AC23" s="191"/>
      <c r="AD23" s="191"/>
      <c r="AE23" s="192"/>
      <c r="AF23" s="18"/>
      <c r="AG23" s="15"/>
      <c r="AR23" s="29">
        <v>1</v>
      </c>
    </row>
    <row r="24" spans="1:44" ht="12.75" customHeight="1" x14ac:dyDescent="0.25">
      <c r="B24" s="156" t="str">
        <f>+IF(B23=AR49,AR45,AR47)</f>
        <v>2.9.2.1.1.3.</v>
      </c>
      <c r="C24" s="157"/>
      <c r="D24" s="157"/>
      <c r="E24" s="157"/>
      <c r="F24" s="157"/>
      <c r="G24" s="157"/>
      <c r="H24" s="157"/>
      <c r="I24" s="157"/>
      <c r="J24" s="157"/>
      <c r="K24" s="157"/>
      <c r="L24" s="157"/>
      <c r="M24" s="158"/>
      <c r="N24" s="159">
        <f>+'1 priedas (suvestinė lentelė)'!W41</f>
        <v>0</v>
      </c>
      <c r="O24" s="160"/>
      <c r="P24" s="160"/>
      <c r="Q24" s="160"/>
      <c r="R24" s="160"/>
      <c r="S24" s="161"/>
      <c r="T24" s="159">
        <f>+'1 priedas (suvestinė lentelė)'!X41</f>
        <v>0</v>
      </c>
      <c r="U24" s="160"/>
      <c r="V24" s="160"/>
      <c r="W24" s="160"/>
      <c r="X24" s="160"/>
      <c r="Y24" s="161"/>
      <c r="Z24" s="159">
        <f>SUM(N24:Y24)</f>
        <v>0</v>
      </c>
      <c r="AA24" s="160"/>
      <c r="AB24" s="160"/>
      <c r="AC24" s="160"/>
      <c r="AD24" s="160"/>
      <c r="AE24" s="161"/>
      <c r="AG24" s="15"/>
      <c r="AR24" s="29">
        <v>0.5</v>
      </c>
    </row>
    <row r="25" spans="1:44" ht="12.75" customHeight="1" x14ac:dyDescent="0.25">
      <c r="B25" s="156" t="str">
        <f>+IF(B23=AR49,AR46,AR48)</f>
        <v>2.9.2.2.1.3.</v>
      </c>
      <c r="C25" s="157"/>
      <c r="D25" s="157"/>
      <c r="E25" s="157"/>
      <c r="F25" s="157"/>
      <c r="G25" s="157"/>
      <c r="H25" s="157"/>
      <c r="I25" s="157"/>
      <c r="J25" s="157"/>
      <c r="K25" s="157"/>
      <c r="L25" s="157"/>
      <c r="M25" s="158"/>
      <c r="N25" s="159">
        <f>+'1 priedas (suvestinė lentelė)'!W42</f>
        <v>0</v>
      </c>
      <c r="O25" s="160"/>
      <c r="P25" s="160"/>
      <c r="Q25" s="160"/>
      <c r="R25" s="160"/>
      <c r="S25" s="161"/>
      <c r="T25" s="159">
        <f>+'1 priedas (suvestinė lentelė)'!X42</f>
        <v>0</v>
      </c>
      <c r="U25" s="160"/>
      <c r="V25" s="160"/>
      <c r="W25" s="160"/>
      <c r="X25" s="160"/>
      <c r="Y25" s="161"/>
      <c r="Z25" s="159">
        <f>SUM(N25:Y25)</f>
        <v>0</v>
      </c>
      <c r="AA25" s="160"/>
      <c r="AB25" s="160"/>
      <c r="AC25" s="160"/>
      <c r="AD25" s="160"/>
      <c r="AE25" s="161"/>
      <c r="AR25" s="14" t="s">
        <v>31</v>
      </c>
    </row>
    <row r="26" spans="1:44" ht="12.75" customHeight="1" x14ac:dyDescent="0.25">
      <c r="AR26" s="14" t="s">
        <v>32</v>
      </c>
    </row>
    <row r="27" spans="1:44" x14ac:dyDescent="0.25">
      <c r="B27" s="12" t="s">
        <v>25</v>
      </c>
      <c r="AR27" s="12" t="s">
        <v>35</v>
      </c>
    </row>
    <row r="28" spans="1:44" x14ac:dyDescent="0.25">
      <c r="B28" s="12" t="s">
        <v>241</v>
      </c>
    </row>
    <row r="29" spans="1:44" x14ac:dyDescent="0.25">
      <c r="AR29" s="12" t="s">
        <v>36</v>
      </c>
    </row>
    <row r="30" spans="1:44" x14ac:dyDescent="0.25">
      <c r="AR30" s="12" t="s">
        <v>37</v>
      </c>
    </row>
    <row r="31" spans="1:44" x14ac:dyDescent="0.25">
      <c r="AR31" s="12" t="s">
        <v>38</v>
      </c>
    </row>
    <row r="32" spans="1:44" x14ac:dyDescent="0.25">
      <c r="AR32" s="12" t="s">
        <v>39</v>
      </c>
    </row>
    <row r="33" spans="2:44" x14ac:dyDescent="0.25">
      <c r="AR33" s="12" t="s">
        <v>40</v>
      </c>
    </row>
    <row r="34" spans="2:44" x14ac:dyDescent="0.25">
      <c r="AR34" s="12" t="s">
        <v>41</v>
      </c>
    </row>
    <row r="35" spans="2:44" x14ac:dyDescent="0.25">
      <c r="AR35" s="12" t="s">
        <v>42</v>
      </c>
    </row>
    <row r="36" spans="2:44" x14ac:dyDescent="0.25">
      <c r="AR36" s="12" t="s">
        <v>43</v>
      </c>
    </row>
    <row r="37" spans="2:44" x14ac:dyDescent="0.25">
      <c r="AR37" s="12" t="s">
        <v>44</v>
      </c>
    </row>
    <row r="38" spans="2:44" ht="30" customHeight="1" x14ac:dyDescent="0.25">
      <c r="AR38" s="12" t="s">
        <v>45</v>
      </c>
    </row>
    <row r="39" spans="2:44" ht="24" customHeight="1" x14ac:dyDescent="0.25"/>
    <row r="40" spans="2:44" x14ac:dyDescent="0.25">
      <c r="AR40" s="12" t="s">
        <v>46</v>
      </c>
    </row>
    <row r="41" spans="2:44" x14ac:dyDescent="0.25">
      <c r="B41" s="12" t="s">
        <v>15</v>
      </c>
      <c r="C41" s="15"/>
      <c r="D41" s="15"/>
      <c r="E41" s="15"/>
      <c r="F41" s="15"/>
      <c r="G41" s="15"/>
      <c r="H41" s="15"/>
      <c r="I41" s="15"/>
      <c r="J41" s="15"/>
      <c r="K41" s="15"/>
      <c r="L41" s="15"/>
      <c r="M41" s="15"/>
      <c r="N41" s="78"/>
      <c r="O41" s="78"/>
      <c r="P41" s="78"/>
      <c r="Q41" s="78"/>
      <c r="R41" s="78"/>
      <c r="S41" s="78"/>
      <c r="T41" s="78"/>
      <c r="U41" s="78"/>
      <c r="V41" s="78"/>
      <c r="W41" s="78"/>
      <c r="X41" s="78"/>
      <c r="Y41" s="78"/>
      <c r="Z41" s="78"/>
      <c r="AA41" s="78"/>
      <c r="AB41" s="78"/>
      <c r="AC41" s="78"/>
      <c r="AD41" s="78"/>
      <c r="AE41" s="78"/>
      <c r="AR41" s="12" t="s">
        <v>47</v>
      </c>
    </row>
    <row r="42" spans="2:44" x14ac:dyDescent="0.25">
      <c r="Q42" s="19" t="s">
        <v>16</v>
      </c>
      <c r="AR42" s="12" t="s">
        <v>48</v>
      </c>
    </row>
    <row r="43" spans="2:44" x14ac:dyDescent="0.25">
      <c r="AR43" s="12" t="s">
        <v>49</v>
      </c>
    </row>
    <row r="45" spans="2:44" ht="12.75" customHeight="1" x14ac:dyDescent="0.25">
      <c r="B45" s="20" t="s">
        <v>14</v>
      </c>
      <c r="N45" s="78"/>
      <c r="O45" s="78"/>
      <c r="P45" s="78"/>
      <c r="Q45" s="78"/>
      <c r="R45" s="78"/>
      <c r="S45" s="78"/>
      <c r="T45" s="78"/>
      <c r="U45" s="78"/>
      <c r="V45" s="78"/>
      <c r="W45" s="78"/>
      <c r="X45" s="78"/>
      <c r="Y45" s="78"/>
      <c r="Z45" s="78"/>
      <c r="AA45" s="78"/>
      <c r="AB45" s="78"/>
      <c r="AC45" s="78"/>
      <c r="AD45" s="78"/>
      <c r="AE45" s="78"/>
      <c r="AR45" s="12" t="s">
        <v>62</v>
      </c>
    </row>
    <row r="46" spans="2:44" x14ac:dyDescent="0.25">
      <c r="B46" s="15"/>
      <c r="C46" s="15"/>
      <c r="D46" s="15"/>
      <c r="E46" s="15"/>
      <c r="F46" s="15"/>
      <c r="G46" s="15"/>
      <c r="H46" s="15"/>
      <c r="I46" s="15"/>
      <c r="J46" s="15"/>
      <c r="K46" s="15"/>
      <c r="M46" s="19"/>
      <c r="N46" s="19"/>
      <c r="O46" s="15"/>
      <c r="P46" s="15"/>
      <c r="Q46" s="19" t="s">
        <v>16</v>
      </c>
      <c r="R46" s="15"/>
      <c r="S46" s="15"/>
      <c r="T46" s="15"/>
      <c r="U46" s="15"/>
      <c r="V46" s="15"/>
      <c r="W46" s="21"/>
      <c r="X46" s="15"/>
      <c r="Y46" s="15"/>
      <c r="Z46" s="15"/>
      <c r="AA46" s="15"/>
      <c r="AB46" s="15"/>
      <c r="AC46" s="15"/>
      <c r="AR46" s="12" t="s">
        <v>63</v>
      </c>
    </row>
    <row r="47" spans="2:44" x14ac:dyDescent="0.25">
      <c r="AR47" s="12" t="s">
        <v>64</v>
      </c>
    </row>
    <row r="48" spans="2:44" x14ac:dyDescent="0.25">
      <c r="AR48" s="12" t="s">
        <v>65</v>
      </c>
    </row>
    <row r="49" spans="3:50" x14ac:dyDescent="0.25">
      <c r="AR49" s="12" t="s">
        <v>71</v>
      </c>
    </row>
    <row r="50" spans="3:50" x14ac:dyDescent="0.25">
      <c r="AF50" s="15"/>
      <c r="AG50" s="15"/>
      <c r="AH50" s="15"/>
      <c r="AR50" s="12" t="s">
        <v>72</v>
      </c>
    </row>
    <row r="51" spans="3:50" ht="12.75" customHeight="1" x14ac:dyDescent="0.25">
      <c r="C51" s="155"/>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row>
    <row r="52" spans="3:50" x14ac:dyDescent="0.25">
      <c r="AR52" s="73">
        <f>(P14)</f>
        <v>0</v>
      </c>
    </row>
    <row r="53" spans="3:50" x14ac:dyDescent="0.25">
      <c r="AR53" s="73">
        <f>(X14)</f>
        <v>0</v>
      </c>
    </row>
    <row r="58" spans="3:50" ht="23.25" customHeight="1" x14ac:dyDescent="0.25">
      <c r="AR58" s="154" t="s">
        <v>84</v>
      </c>
      <c r="AS58" s="154"/>
      <c r="AT58" s="154"/>
      <c r="AU58" s="154"/>
      <c r="AV58" s="154"/>
      <c r="AW58" s="154"/>
      <c r="AX58" s="154"/>
    </row>
    <row r="59" spans="3:50" ht="31.5" customHeight="1" x14ac:dyDescent="0.25">
      <c r="AR59" s="154" t="s">
        <v>85</v>
      </c>
      <c r="AS59" s="154"/>
      <c r="AT59" s="154"/>
      <c r="AU59" s="154"/>
      <c r="AV59" s="154"/>
      <c r="AW59" s="154"/>
      <c r="AX59" s="154"/>
    </row>
    <row r="60" spans="3:50" ht="31.5" customHeight="1" x14ac:dyDescent="0.25">
      <c r="AR60" s="154" t="s">
        <v>86</v>
      </c>
      <c r="AS60" s="154"/>
      <c r="AT60" s="154"/>
      <c r="AU60" s="154"/>
      <c r="AV60" s="154"/>
      <c r="AW60" s="154"/>
      <c r="AX60" s="154"/>
    </row>
    <row r="61" spans="3:50" x14ac:dyDescent="0.25">
      <c r="AR61" s="74" t="s">
        <v>93</v>
      </c>
    </row>
    <row r="62" spans="3:50" ht="21" customHeight="1" x14ac:dyDescent="0.25">
      <c r="AR62" s="154" t="s">
        <v>79</v>
      </c>
      <c r="AS62" s="154"/>
      <c r="AT62" s="154"/>
      <c r="AU62" s="154"/>
      <c r="AV62" s="154"/>
      <c r="AW62" s="154"/>
      <c r="AX62" s="154"/>
    </row>
    <row r="63" spans="3:50" ht="21" customHeight="1" x14ac:dyDescent="0.25">
      <c r="AR63" s="154" t="s">
        <v>80</v>
      </c>
      <c r="AS63" s="154"/>
      <c r="AT63" s="154"/>
      <c r="AU63" s="154"/>
      <c r="AV63" s="154"/>
      <c r="AW63" s="154"/>
      <c r="AX63" s="154"/>
    </row>
    <row r="64" spans="3:50" x14ac:dyDescent="0.25">
      <c r="AR64" s="74" t="s">
        <v>81</v>
      </c>
    </row>
    <row r="65" spans="2:57" ht="21" customHeight="1" x14ac:dyDescent="0.25">
      <c r="B65" s="5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R65" s="154" t="s">
        <v>87</v>
      </c>
      <c r="AS65" s="154"/>
      <c r="AT65" s="154"/>
      <c r="AU65" s="154"/>
      <c r="AV65" s="154"/>
      <c r="AW65" s="154"/>
      <c r="AX65" s="154"/>
    </row>
    <row r="66" spans="2:57" ht="31.5" customHeight="1" x14ac:dyDescent="0.25">
      <c r="B66" s="53"/>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R66" s="154" t="s">
        <v>88</v>
      </c>
      <c r="AS66" s="154"/>
      <c r="AT66" s="154"/>
      <c r="AU66" s="154"/>
      <c r="AV66" s="154"/>
      <c r="AW66" s="154"/>
      <c r="AX66" s="154"/>
    </row>
    <row r="67" spans="2:57" ht="21" customHeight="1" x14ac:dyDescent="0.25">
      <c r="B67" s="53"/>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R67" s="154" t="s">
        <v>89</v>
      </c>
      <c r="AS67" s="154"/>
      <c r="AT67" s="154"/>
      <c r="AU67" s="154"/>
      <c r="AV67" s="154"/>
      <c r="AW67" s="154"/>
      <c r="AX67" s="154"/>
    </row>
    <row r="68" spans="2:57" x14ac:dyDescent="0.25">
      <c r="B68" s="53"/>
      <c r="C68" s="53"/>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R68" s="74" t="s">
        <v>83</v>
      </c>
    </row>
    <row r="69" spans="2:57" ht="31.5" customHeight="1" x14ac:dyDescent="0.25">
      <c r="B69" s="53"/>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R69" s="154" t="s">
        <v>90</v>
      </c>
      <c r="AS69" s="154"/>
      <c r="AT69" s="154"/>
      <c r="AU69" s="154"/>
      <c r="AV69" s="154"/>
      <c r="AW69" s="154"/>
      <c r="AX69" s="154"/>
    </row>
    <row r="70" spans="2:57" ht="31.5" customHeight="1" x14ac:dyDescent="0.25">
      <c r="B70" s="53"/>
      <c r="C70" s="53"/>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C70" s="53"/>
      <c r="AD70" s="53"/>
      <c r="AE70" s="53"/>
      <c r="AR70" s="154" t="s">
        <v>91</v>
      </c>
      <c r="AS70" s="154"/>
      <c r="AT70" s="154"/>
      <c r="AU70" s="154"/>
      <c r="AV70" s="154"/>
      <c r="AW70" s="154"/>
      <c r="AX70" s="154"/>
    </row>
    <row r="71" spans="2:57" x14ac:dyDescent="0.25">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R71" s="74" t="s">
        <v>82</v>
      </c>
    </row>
    <row r="72" spans="2:57" x14ac:dyDescent="0.25">
      <c r="B72" s="53"/>
      <c r="C72" s="53"/>
      <c r="D72" s="53"/>
      <c r="E72" s="53"/>
      <c r="F72" s="53"/>
      <c r="G72" s="53"/>
      <c r="H72" s="53"/>
      <c r="I72" s="53"/>
      <c r="J72" s="53"/>
      <c r="K72" s="53"/>
      <c r="L72" s="53"/>
      <c r="M72" s="53"/>
      <c r="N72" s="53"/>
      <c r="O72" s="53"/>
      <c r="P72" s="53"/>
      <c r="Q72" s="53"/>
      <c r="R72" s="53"/>
      <c r="S72" s="53"/>
      <c r="T72" s="53"/>
      <c r="U72" s="53"/>
      <c r="V72" s="53"/>
      <c r="W72" s="53"/>
      <c r="X72" s="53"/>
      <c r="Y72" s="53"/>
      <c r="Z72" s="53"/>
      <c r="AA72" s="53"/>
      <c r="AB72" s="53"/>
      <c r="AC72" s="53"/>
      <c r="AD72" s="53"/>
      <c r="AE72" s="53"/>
    </row>
    <row r="73" spans="2:57" x14ac:dyDescent="0.25">
      <c r="B73" s="53"/>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row>
    <row r="74" spans="2:57" x14ac:dyDescent="0.25">
      <c r="B74" s="53"/>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row>
    <row r="75" spans="2:57" x14ac:dyDescent="0.25">
      <c r="B75" s="53"/>
      <c r="C75" s="53"/>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BE75"/>
    </row>
    <row r="76" spans="2:57" x14ac:dyDescent="0.25">
      <c r="B76" s="53"/>
      <c r="C76" s="53"/>
      <c r="D76" s="53"/>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BE76"/>
    </row>
    <row r="77" spans="2:57" x14ac:dyDescent="0.25">
      <c r="B77" s="53"/>
      <c r="C77" s="53"/>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row>
  </sheetData>
  <customSheetViews>
    <customSheetView guid="{E9CAA38D-A5B2-453F-8843-5BD6B2A75A8B}" scale="115" showGridLines="0" fitToPage="1" hiddenColumns="1" topLeftCell="A13">
      <selection activeCell="N18" sqref="N18:U18"/>
      <pageMargins left="0.74803149606299213" right="0.15748031496062992" top="0.78740157480314965" bottom="0.59055118110236227" header="0.51181102362204722" footer="0.51181102362204722"/>
      <pageSetup paperSize="9" orientation="portrait" r:id="rId1"/>
      <headerFooter alignWithMargins="0"/>
    </customSheetView>
  </customSheetViews>
  <mergeCells count="58">
    <mergeCell ref="J1:W1"/>
    <mergeCell ref="B24:M24"/>
    <mergeCell ref="N24:S24"/>
    <mergeCell ref="T24:Y24"/>
    <mergeCell ref="Z24:AE24"/>
    <mergeCell ref="B3:AE3"/>
    <mergeCell ref="M5:N5"/>
    <mergeCell ref="O5:S5"/>
    <mergeCell ref="M6:N6"/>
    <mergeCell ref="O6:S6"/>
    <mergeCell ref="N10:AE10"/>
    <mergeCell ref="B8:M8"/>
    <mergeCell ref="B9:M9"/>
    <mergeCell ref="N8:AE8"/>
    <mergeCell ref="N9:AE9"/>
    <mergeCell ref="B10:M10"/>
    <mergeCell ref="Z25:AE25"/>
    <mergeCell ref="B12:M12"/>
    <mergeCell ref="N12:AE12"/>
    <mergeCell ref="N19:U19"/>
    <mergeCell ref="B17:M17"/>
    <mergeCell ref="N17:U17"/>
    <mergeCell ref="B18:M18"/>
    <mergeCell ref="B19:M19"/>
    <mergeCell ref="N18:U18"/>
    <mergeCell ref="T22:Y22"/>
    <mergeCell ref="Z22:AE22"/>
    <mergeCell ref="B23:M23"/>
    <mergeCell ref="N23:S23"/>
    <mergeCell ref="T23:Y23"/>
    <mergeCell ref="Z23:AE23"/>
    <mergeCell ref="B11:M11"/>
    <mergeCell ref="N11:AE11"/>
    <mergeCell ref="B13:M13"/>
    <mergeCell ref="N13:AE13"/>
    <mergeCell ref="N16:U16"/>
    <mergeCell ref="B16:M16"/>
    <mergeCell ref="B14:M14"/>
    <mergeCell ref="N14:O14"/>
    <mergeCell ref="P14:U14"/>
    <mergeCell ref="V14:W14"/>
    <mergeCell ref="X14:AE14"/>
    <mergeCell ref="B22:M22"/>
    <mergeCell ref="N22:S22"/>
    <mergeCell ref="AR70:AX70"/>
    <mergeCell ref="C51:AF51"/>
    <mergeCell ref="AR63:AX63"/>
    <mergeCell ref="AR65:AX65"/>
    <mergeCell ref="AR66:AX66"/>
    <mergeCell ref="AR67:AX67"/>
    <mergeCell ref="AR69:AX69"/>
    <mergeCell ref="AR58:AX58"/>
    <mergeCell ref="AR59:AX59"/>
    <mergeCell ref="AR60:AX60"/>
    <mergeCell ref="AR62:AX62"/>
    <mergeCell ref="B25:M25"/>
    <mergeCell ref="N25:S25"/>
    <mergeCell ref="T25:Y25"/>
  </mergeCells>
  <phoneticPr fontId="5" type="noConversion"/>
  <conditionalFormatting sqref="O5:S6 N17:U17 N9:N12">
    <cfRule type="containsBlanks" dxfId="20" priority="17" stopIfTrue="1">
      <formula>LEN(TRIM(N5))=0</formula>
    </cfRule>
  </conditionalFormatting>
  <conditionalFormatting sqref="N18:U18">
    <cfRule type="cellIs" dxfId="19" priority="10" stopIfTrue="1" operator="equal">
      <formula>0</formula>
    </cfRule>
  </conditionalFormatting>
  <conditionalFormatting sqref="B23:M23">
    <cfRule type="expression" priority="1">
      <formula>$B23&lt;&gt;""</formula>
    </cfRule>
    <cfRule type="cellIs" dxfId="18" priority="8" stopIfTrue="1" operator="equal">
      <formula>0</formula>
    </cfRule>
  </conditionalFormatting>
  <conditionalFormatting sqref="X14:AE14 P14:U14">
    <cfRule type="cellIs" dxfId="17" priority="7" stopIfTrue="1" operator="equal">
      <formula>""</formula>
    </cfRule>
  </conditionalFormatting>
  <conditionalFormatting sqref="N9:N12">
    <cfRule type="expression" dxfId="16" priority="6">
      <formula>$N9&lt;&gt;""</formula>
    </cfRule>
  </conditionalFormatting>
  <conditionalFormatting sqref="N8">
    <cfRule type="containsBlanks" dxfId="15" priority="5" stopIfTrue="1">
      <formula>LEN(TRIM(N8))=0</formula>
    </cfRule>
  </conditionalFormatting>
  <conditionalFormatting sqref="N8">
    <cfRule type="expression" dxfId="14" priority="4">
      <formula>$N8&lt;&gt;""</formula>
    </cfRule>
  </conditionalFormatting>
  <conditionalFormatting sqref="N13">
    <cfRule type="containsBlanks" dxfId="13" priority="3" stopIfTrue="1">
      <formula>LEN(TRIM(N13))=0</formula>
    </cfRule>
  </conditionalFormatting>
  <conditionalFormatting sqref="N13">
    <cfRule type="expression" dxfId="12" priority="2">
      <formula>$N13&lt;&gt;""</formula>
    </cfRule>
  </conditionalFormatting>
  <dataValidations count="7">
    <dataValidation type="date" errorStyle="information" allowBlank="1" showInputMessage="1" showErrorMessage="1" errorTitle="Dėmesio!" error="Šiame langelyje reikia nurodyto datą. _x000a_datos skaičiai turi būti atskirti brukšneliu._x000a_Pavyzdžiui. 2009-01-01." sqref="O6:S6">
      <formula1>1</formula1>
      <formula2>47484</formula2>
    </dataValidation>
    <dataValidation type="list" errorStyle="information" allowBlank="1" showInputMessage="1" showErrorMessage="1" errorTitle="Dėmesio!" error="Šiame langelyje reikia pasirinkti vieną iš sąraše esančiu fondų._x000a_Sąrašą galima iškviesti paspaudus langelio dešinėje puseje atsirandančią rodyklę." sqref="N8:AE8">
      <formula1>$AR$10:$AR$12</formula1>
    </dataValidation>
    <dataValidation type="list" allowBlank="1" showInputMessage="1" showErrorMessage="1" sqref="B23:M23">
      <formula1>$AR$49:$AR$50</formula1>
    </dataValidation>
    <dataValidation type="list" errorStyle="information" allowBlank="1" showInputMessage="1" showErrorMessage="1" errorTitle="Dėmesio!" error="Šiame langelyje reikia pasirinkti vieną iš sąraše esančiu fondų._x000a_Sąrašą galima iškviesti paspaudus langelio dešinėje puseje atsirandančią rodyklę." sqref="N13:AE13">
      <formula1>$AR$17:$AR$19</formula1>
    </dataValidation>
    <dataValidation type="date" allowBlank="1" showInputMessage="1" showErrorMessage="1" errorTitle="Dėmesio!" error="Turi būti įvesta data nuo 2014-01-01 iki 2023-06-30._x000a_Metai, mėnuo ir diena t.b. atskiriami brukšniu &quot;-&quot;." sqref="X14:AE14">
      <formula1>41640</formula1>
      <formula2>45107</formula2>
    </dataValidation>
    <dataValidation type="date" allowBlank="1" showInputMessage="1" showErrorMessage="1" errorTitle="Dėmesio!" error="Turi būti įvesta data nuo 2014-01-01 iki 2022-12-31._x000a_Metai, mėnuo ir diena t.b. atskiriami brukšniu &quot;-&quot;." sqref="P14:U14">
      <formula1>41640</formula1>
      <formula2>44926</formula2>
    </dataValidation>
    <dataValidation type="list" allowBlank="1" showInputMessage="1" showErrorMessage="1" sqref="N9">
      <formula1>$AR$58:$AR$72</formula1>
    </dataValidation>
  </dataValidations>
  <pageMargins left="0.74803149606299213" right="0.15748031496062992" top="0.78740157480314965" bottom="0.59055118110236227" header="0.51181102362204722" footer="0.51181102362204722"/>
  <pageSetup paperSize="8"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Y62"/>
  <sheetViews>
    <sheetView showGridLines="0" workbookViewId="0">
      <selection activeCell="B2" sqref="B2:K2"/>
    </sheetView>
  </sheetViews>
  <sheetFormatPr defaultColWidth="9.109375" defaultRowHeight="13.2" x14ac:dyDescent="0.25"/>
  <cols>
    <col min="1" max="1" width="1.5546875" style="4" customWidth="1"/>
    <col min="2" max="2" width="3.33203125" style="4" bestFit="1" customWidth="1"/>
    <col min="3" max="3" width="22.33203125" style="4" customWidth="1"/>
    <col min="4" max="4" width="10.5546875" style="4" customWidth="1"/>
    <col min="5" max="5" width="17.5546875" style="4" customWidth="1"/>
    <col min="6" max="6" width="9.88671875" style="4" customWidth="1"/>
    <col min="7" max="8" width="11.88671875" style="4" customWidth="1"/>
    <col min="9" max="10" width="10.33203125" style="4" customWidth="1"/>
    <col min="11" max="11" width="11.88671875" style="4" customWidth="1"/>
    <col min="12" max="13" width="10.88671875" style="4" customWidth="1"/>
    <col min="14" max="14" width="12.88671875" style="4" customWidth="1"/>
    <col min="15" max="15" width="13.88671875" style="4" customWidth="1"/>
    <col min="16" max="16" width="13" style="4" customWidth="1"/>
    <col min="17" max="17" width="9.109375" style="4" customWidth="1"/>
    <col min="18" max="18" width="12" style="4" hidden="1" customWidth="1"/>
    <col min="19" max="19" width="7.44140625" style="4" hidden="1" customWidth="1"/>
    <col min="20" max="21" width="9.109375" style="4" hidden="1" customWidth="1"/>
    <col min="22" max="22" width="10.88671875" style="4" hidden="1" customWidth="1"/>
    <col min="23" max="23" width="10.5546875" style="4" hidden="1" customWidth="1"/>
    <col min="24" max="25" width="9.109375" style="4" hidden="1" customWidth="1"/>
    <col min="26" max="26" width="9.109375" style="4" customWidth="1"/>
    <col min="27" max="16384" width="9.109375" style="4"/>
  </cols>
  <sheetData>
    <row r="1" spans="2:23" ht="15.6" x14ac:dyDescent="0.3">
      <c r="C1" s="23"/>
    </row>
    <row r="2" spans="2:23" s="2" customFormat="1" ht="15.6" x14ac:dyDescent="0.3">
      <c r="B2" s="199" t="s">
        <v>56</v>
      </c>
      <c r="C2" s="199"/>
      <c r="D2" s="199"/>
      <c r="E2" s="199"/>
      <c r="F2" s="199"/>
      <c r="G2" s="199"/>
      <c r="H2" s="199"/>
      <c r="I2" s="199"/>
      <c r="J2" s="199"/>
      <c r="K2" s="199"/>
      <c r="L2" s="37">
        <f>+'Titulinis lapas'!O5</f>
        <v>0</v>
      </c>
      <c r="P2" s="39" t="s">
        <v>20</v>
      </c>
    </row>
    <row r="3" spans="2:23" s="2" customFormat="1" ht="3" customHeight="1" x14ac:dyDescent="0.3">
      <c r="B3" s="25"/>
      <c r="C3" s="25"/>
      <c r="D3" s="26"/>
      <c r="E3" s="26"/>
      <c r="F3" s="26"/>
      <c r="G3" s="26"/>
      <c r="H3" s="26"/>
      <c r="I3" s="27"/>
      <c r="J3" s="27"/>
      <c r="K3" s="26"/>
      <c r="L3" s="26"/>
      <c r="P3" s="26"/>
    </row>
    <row r="4" spans="2:23" s="3" customFormat="1" ht="17.399999999999999" x14ac:dyDescent="0.3">
      <c r="B4" s="51" t="str">
        <f>+IF(C10=0,"Pildoma tik išlaidų suvestinė lentelė. Lentelės eilučių kiekis didėja ją pildant. Pildomi balti laukai, pilki apsiskaičiuoja automatiškai. ","")</f>
        <v xml:space="preserve">Pildoma tik išlaidų suvestinė lentelė. Lentelės eilučių kiekis didėja ją pildant. Pildomi balti laukai, pilki apsiskaičiuoja automatiškai. </v>
      </c>
      <c r="C4" s="24"/>
      <c r="D4" s="9"/>
      <c r="E4" s="28"/>
      <c r="F4" s="9"/>
      <c r="G4" s="9"/>
      <c r="H4" s="9"/>
      <c r="I4" s="9"/>
      <c r="J4" s="9"/>
      <c r="K4" s="9"/>
      <c r="L4" s="9"/>
      <c r="P4" s="38" t="str">
        <f>'Titulinis lapas'!N16</f>
        <v>Eur</v>
      </c>
    </row>
    <row r="5" spans="2:23" ht="3" customHeight="1" x14ac:dyDescent="0.3">
      <c r="B5" s="23"/>
      <c r="C5" s="23"/>
      <c r="D5" s="10"/>
      <c r="E5" s="10"/>
      <c r="F5" s="10"/>
      <c r="G5" s="10"/>
      <c r="H5" s="10"/>
      <c r="I5" s="10"/>
      <c r="J5" s="10"/>
      <c r="K5" s="10"/>
      <c r="L5" s="10"/>
      <c r="M5" s="10"/>
      <c r="N5" s="10"/>
      <c r="O5" s="10"/>
    </row>
    <row r="6" spans="2:23" s="6" customFormat="1" ht="36" customHeight="1" x14ac:dyDescent="0.25">
      <c r="B6" s="33" t="s">
        <v>13</v>
      </c>
      <c r="C6" s="33" t="s">
        <v>33</v>
      </c>
      <c r="D6" s="33" t="s">
        <v>29</v>
      </c>
      <c r="E6" s="33" t="s">
        <v>34</v>
      </c>
      <c r="F6" s="33" t="s">
        <v>77</v>
      </c>
      <c r="G6" s="33" t="s">
        <v>76</v>
      </c>
      <c r="H6" s="33" t="s">
        <v>92</v>
      </c>
      <c r="I6" s="33" t="s">
        <v>10</v>
      </c>
      <c r="J6" s="33" t="s">
        <v>9</v>
      </c>
      <c r="K6" s="33" t="s">
        <v>75</v>
      </c>
      <c r="L6" s="209" t="s">
        <v>50</v>
      </c>
      <c r="M6" s="210"/>
      <c r="N6" s="33" t="s">
        <v>61</v>
      </c>
      <c r="O6" s="33" t="s">
        <v>60</v>
      </c>
      <c r="P6" s="33" t="s">
        <v>58</v>
      </c>
    </row>
    <row r="7" spans="2:23" s="6" customFormat="1" ht="26.4" x14ac:dyDescent="0.25">
      <c r="B7" s="32"/>
      <c r="C7" s="32"/>
      <c r="D7" s="32"/>
      <c r="E7" s="32"/>
      <c r="F7" s="32"/>
      <c r="G7" s="32"/>
      <c r="H7" s="32"/>
      <c r="I7" s="32"/>
      <c r="J7" s="32"/>
      <c r="K7" s="32"/>
      <c r="L7" s="58" t="s">
        <v>51</v>
      </c>
      <c r="M7" s="58" t="s">
        <v>52</v>
      </c>
      <c r="N7" s="33"/>
      <c r="O7" s="33"/>
      <c r="P7" s="33"/>
      <c r="S7" s="8" t="s">
        <v>66</v>
      </c>
      <c r="T7" s="8" t="s">
        <v>69</v>
      </c>
      <c r="V7" s="6" t="s">
        <v>73</v>
      </c>
      <c r="W7" s="6" t="s">
        <v>74</v>
      </c>
    </row>
    <row r="8" spans="2:23" s="5" customFormat="1" x14ac:dyDescent="0.25">
      <c r="B8" s="206" t="s">
        <v>7</v>
      </c>
      <c r="C8" s="207"/>
      <c r="D8" s="207"/>
      <c r="E8" s="207"/>
      <c r="F8" s="207"/>
      <c r="G8" s="208"/>
      <c r="H8" s="36">
        <f>SUM(H10:H30)</f>
        <v>0</v>
      </c>
      <c r="I8" s="36"/>
      <c r="J8" s="36"/>
      <c r="K8" s="36">
        <f>SUM(K10:K30)</f>
        <v>0</v>
      </c>
      <c r="L8" s="77">
        <f>+MIN(L10:L30)</f>
        <v>0</v>
      </c>
      <c r="M8" s="77">
        <f>+MAX(M10:M30)</f>
        <v>0</v>
      </c>
      <c r="N8" s="36">
        <f>SUM(N10:N30)</f>
        <v>0</v>
      </c>
      <c r="O8" s="35"/>
      <c r="P8" s="35"/>
    </row>
    <row r="9" spans="2:23" s="6" customFormat="1" x14ac:dyDescent="0.25">
      <c r="B9" s="52">
        <v>0</v>
      </c>
      <c r="C9" s="33">
        <v>1</v>
      </c>
      <c r="D9" s="33">
        <v>2</v>
      </c>
      <c r="E9" s="33">
        <v>3</v>
      </c>
      <c r="F9" s="33">
        <v>4</v>
      </c>
      <c r="G9" s="33">
        <v>5</v>
      </c>
      <c r="H9" s="33">
        <v>6</v>
      </c>
      <c r="I9" s="33">
        <v>7</v>
      </c>
      <c r="J9" s="33">
        <v>8</v>
      </c>
      <c r="K9" s="33">
        <v>9</v>
      </c>
      <c r="L9" s="33">
        <v>10</v>
      </c>
      <c r="M9" s="33">
        <v>11</v>
      </c>
      <c r="N9" s="33">
        <v>12</v>
      </c>
      <c r="O9" s="33">
        <v>13</v>
      </c>
      <c r="P9" s="33">
        <v>14</v>
      </c>
      <c r="Q9" s="8"/>
    </row>
    <row r="10" spans="2:23" x14ac:dyDescent="0.25">
      <c r="B10" s="34">
        <f>+IF(C9&lt;&gt;0,B9+1,"")</f>
        <v>1</v>
      </c>
      <c r="C10" s="55"/>
      <c r="D10" s="55"/>
      <c r="E10" s="55"/>
      <c r="F10" s="56"/>
      <c r="G10" s="72"/>
      <c r="H10" s="55"/>
      <c r="I10" s="56"/>
      <c r="J10" s="75"/>
      <c r="K10" s="55"/>
      <c r="L10" s="76"/>
      <c r="M10" s="76"/>
      <c r="N10" s="50">
        <f t="shared" ref="N10:N30" si="0">IF(C10&lt;&gt;0,IF(H10="",0,MIN(H10,K10)),0)</f>
        <v>0</v>
      </c>
      <c r="O10" s="54"/>
      <c r="P10" s="62"/>
      <c r="R10" s="4" t="s">
        <v>32</v>
      </c>
      <c r="S10" s="6">
        <f t="shared" ref="S10:S31" si="1">+IF(D10=$R$10,2,0)</f>
        <v>0</v>
      </c>
      <c r="T10" s="6">
        <f t="shared" ref="T10:T31" si="2">+IF(D10=$R$11,1,0)</f>
        <v>0</v>
      </c>
      <c r="V10" s="4">
        <f t="shared" ref="V10:V22" si="3">+IF(P10=$R$17,1,0)</f>
        <v>0</v>
      </c>
      <c r="W10" s="4">
        <f t="shared" ref="W10:W22" si="4">+IF(P10=$R$18,1,0)</f>
        <v>0</v>
      </c>
    </row>
    <row r="11" spans="2:23" x14ac:dyDescent="0.25">
      <c r="B11" s="11" t="str">
        <f t="shared" ref="B11" si="5">+IF(C10&lt;&gt;0,B10+1,"")</f>
        <v/>
      </c>
      <c r="C11" s="55"/>
      <c r="D11" s="55"/>
      <c r="E11" s="55"/>
      <c r="F11" s="56"/>
      <c r="G11" s="57"/>
      <c r="H11" s="55"/>
      <c r="I11" s="56"/>
      <c r="J11" s="75"/>
      <c r="K11" s="55"/>
      <c r="L11" s="76"/>
      <c r="M11" s="76"/>
      <c r="N11" s="50">
        <f t="shared" si="0"/>
        <v>0</v>
      </c>
      <c r="O11" s="54"/>
      <c r="P11" s="62"/>
      <c r="R11" s="8" t="s">
        <v>31</v>
      </c>
      <c r="S11" s="6">
        <f t="shared" si="1"/>
        <v>0</v>
      </c>
      <c r="T11" s="6">
        <f t="shared" si="2"/>
        <v>0</v>
      </c>
      <c r="V11" s="4">
        <f t="shared" si="3"/>
        <v>0</v>
      </c>
      <c r="W11" s="4">
        <f t="shared" si="4"/>
        <v>0</v>
      </c>
    </row>
    <row r="12" spans="2:23" x14ac:dyDescent="0.25">
      <c r="B12" s="11" t="str">
        <f t="shared" ref="B12:B30" si="6">+IF(C11&lt;&gt;0,B11+1,"")</f>
        <v/>
      </c>
      <c r="C12" s="55"/>
      <c r="D12" s="55"/>
      <c r="E12" s="55"/>
      <c r="F12" s="56"/>
      <c r="G12" s="57"/>
      <c r="H12" s="55"/>
      <c r="I12" s="56"/>
      <c r="J12" s="75"/>
      <c r="K12" s="55"/>
      <c r="L12" s="76"/>
      <c r="M12" s="76"/>
      <c r="N12" s="50">
        <f t="shared" si="0"/>
        <v>0</v>
      </c>
      <c r="O12" s="54"/>
      <c r="P12" s="62"/>
      <c r="S12" s="6">
        <f t="shared" si="1"/>
        <v>0</v>
      </c>
      <c r="T12" s="6">
        <f t="shared" si="2"/>
        <v>0</v>
      </c>
      <c r="V12" s="4">
        <f t="shared" si="3"/>
        <v>0</v>
      </c>
      <c r="W12" s="4">
        <f t="shared" si="4"/>
        <v>0</v>
      </c>
    </row>
    <row r="13" spans="2:23" x14ac:dyDescent="0.25">
      <c r="B13" s="11" t="str">
        <f t="shared" si="6"/>
        <v/>
      </c>
      <c r="C13" s="55"/>
      <c r="D13" s="55"/>
      <c r="E13" s="55"/>
      <c r="F13" s="56"/>
      <c r="G13" s="57"/>
      <c r="H13" s="55"/>
      <c r="I13" s="56"/>
      <c r="J13" s="75"/>
      <c r="K13" s="55"/>
      <c r="L13" s="76"/>
      <c r="M13" s="76"/>
      <c r="N13" s="50">
        <f t="shared" si="0"/>
        <v>0</v>
      </c>
      <c r="O13" s="54"/>
      <c r="P13" s="62"/>
      <c r="S13" s="6">
        <f t="shared" si="1"/>
        <v>0</v>
      </c>
      <c r="T13" s="6">
        <f t="shared" si="2"/>
        <v>0</v>
      </c>
      <c r="V13" s="4">
        <f t="shared" si="3"/>
        <v>0</v>
      </c>
      <c r="W13" s="4">
        <f t="shared" si="4"/>
        <v>0</v>
      </c>
    </row>
    <row r="14" spans="2:23" x14ac:dyDescent="0.25">
      <c r="B14" s="11" t="str">
        <f t="shared" si="6"/>
        <v/>
      </c>
      <c r="C14" s="55"/>
      <c r="D14" s="55"/>
      <c r="E14" s="55"/>
      <c r="F14" s="56"/>
      <c r="G14" s="57"/>
      <c r="H14" s="55"/>
      <c r="I14" s="56"/>
      <c r="J14" s="75"/>
      <c r="K14" s="55"/>
      <c r="L14" s="76"/>
      <c r="M14" s="76"/>
      <c r="N14" s="50">
        <f t="shared" si="0"/>
        <v>0</v>
      </c>
      <c r="O14" s="54"/>
      <c r="P14" s="62"/>
      <c r="S14" s="6">
        <f t="shared" si="1"/>
        <v>0</v>
      </c>
      <c r="T14" s="6">
        <f t="shared" si="2"/>
        <v>0</v>
      </c>
      <c r="V14" s="4">
        <f t="shared" si="3"/>
        <v>0</v>
      </c>
      <c r="W14" s="4">
        <f t="shared" si="4"/>
        <v>0</v>
      </c>
    </row>
    <row r="15" spans="2:23" x14ac:dyDescent="0.25">
      <c r="B15" s="11" t="str">
        <f t="shared" si="6"/>
        <v/>
      </c>
      <c r="C15" s="55"/>
      <c r="D15" s="55"/>
      <c r="E15" s="55"/>
      <c r="F15" s="56"/>
      <c r="G15" s="57"/>
      <c r="H15" s="55"/>
      <c r="I15" s="56"/>
      <c r="J15" s="75"/>
      <c r="K15" s="55"/>
      <c r="L15" s="76"/>
      <c r="M15" s="76"/>
      <c r="N15" s="50">
        <f t="shared" si="0"/>
        <v>0</v>
      </c>
      <c r="O15" s="54"/>
      <c r="P15" s="62"/>
      <c r="S15" s="6">
        <f t="shared" si="1"/>
        <v>0</v>
      </c>
      <c r="T15" s="6">
        <f t="shared" si="2"/>
        <v>0</v>
      </c>
      <c r="V15" s="4">
        <f t="shared" si="3"/>
        <v>0</v>
      </c>
      <c r="W15" s="4">
        <f t="shared" si="4"/>
        <v>0</v>
      </c>
    </row>
    <row r="16" spans="2:23" x14ac:dyDescent="0.25">
      <c r="B16" s="11" t="str">
        <f t="shared" si="6"/>
        <v/>
      </c>
      <c r="C16" s="55"/>
      <c r="D16" s="55"/>
      <c r="E16" s="55"/>
      <c r="F16" s="56"/>
      <c r="G16" s="57"/>
      <c r="H16" s="55"/>
      <c r="I16" s="56"/>
      <c r="J16" s="75"/>
      <c r="K16" s="55"/>
      <c r="L16" s="76"/>
      <c r="M16" s="76"/>
      <c r="N16" s="50">
        <f t="shared" si="0"/>
        <v>0</v>
      </c>
      <c r="O16" s="54"/>
      <c r="P16" s="62"/>
      <c r="S16" s="6">
        <f t="shared" si="1"/>
        <v>0</v>
      </c>
      <c r="T16" s="6">
        <f t="shared" si="2"/>
        <v>0</v>
      </c>
      <c r="V16" s="4">
        <f t="shared" si="3"/>
        <v>0</v>
      </c>
      <c r="W16" s="4">
        <f t="shared" si="4"/>
        <v>0</v>
      </c>
    </row>
    <row r="17" spans="2:23" s="5" customFormat="1" x14ac:dyDescent="0.25">
      <c r="B17" s="11" t="str">
        <f t="shared" si="6"/>
        <v/>
      </c>
      <c r="C17" s="55"/>
      <c r="D17" s="55"/>
      <c r="E17" s="55"/>
      <c r="F17" s="56"/>
      <c r="G17" s="57"/>
      <c r="H17" s="55"/>
      <c r="I17" s="56"/>
      <c r="J17" s="75"/>
      <c r="K17" s="55"/>
      <c r="L17" s="76"/>
      <c r="M17" s="76"/>
      <c r="N17" s="50">
        <f t="shared" si="0"/>
        <v>0</v>
      </c>
      <c r="O17" s="54"/>
      <c r="P17" s="62"/>
      <c r="Q17" s="4"/>
      <c r="R17" s="4" t="str">
        <f>+'Titulinis lapas'!B24</f>
        <v>2.9.2.1.1.3.</v>
      </c>
      <c r="S17" s="6">
        <f t="shared" si="1"/>
        <v>0</v>
      </c>
      <c r="T17" s="6">
        <f t="shared" si="2"/>
        <v>0</v>
      </c>
      <c r="V17" s="4">
        <f t="shared" si="3"/>
        <v>0</v>
      </c>
      <c r="W17" s="4">
        <f t="shared" si="4"/>
        <v>0</v>
      </c>
    </row>
    <row r="18" spans="2:23" ht="12.75" customHeight="1" x14ac:dyDescent="0.25">
      <c r="B18" s="11" t="str">
        <f t="shared" si="6"/>
        <v/>
      </c>
      <c r="C18" s="55"/>
      <c r="D18" s="55"/>
      <c r="E18" s="55"/>
      <c r="F18" s="56"/>
      <c r="G18" s="57"/>
      <c r="H18" s="55"/>
      <c r="I18" s="56"/>
      <c r="J18" s="75"/>
      <c r="K18" s="55"/>
      <c r="L18" s="76"/>
      <c r="M18" s="76"/>
      <c r="N18" s="50">
        <f t="shared" si="0"/>
        <v>0</v>
      </c>
      <c r="O18" s="54"/>
      <c r="P18" s="62"/>
      <c r="R18" s="4" t="str">
        <f>+'Titulinis lapas'!B25</f>
        <v>2.9.2.2.1.3.</v>
      </c>
      <c r="S18" s="6">
        <f t="shared" si="1"/>
        <v>0</v>
      </c>
      <c r="T18" s="6">
        <f t="shared" si="2"/>
        <v>0</v>
      </c>
      <c r="V18" s="4">
        <f t="shared" si="3"/>
        <v>0</v>
      </c>
      <c r="W18" s="4">
        <f t="shared" si="4"/>
        <v>0</v>
      </c>
    </row>
    <row r="19" spans="2:23" x14ac:dyDescent="0.25">
      <c r="B19" s="11" t="str">
        <f t="shared" si="6"/>
        <v/>
      </c>
      <c r="C19" s="55"/>
      <c r="D19" s="55"/>
      <c r="E19" s="55"/>
      <c r="F19" s="56"/>
      <c r="G19" s="57"/>
      <c r="H19" s="55"/>
      <c r="I19" s="56"/>
      <c r="J19" s="75"/>
      <c r="K19" s="55"/>
      <c r="L19" s="76"/>
      <c r="M19" s="76"/>
      <c r="N19" s="50">
        <f t="shared" si="0"/>
        <v>0</v>
      </c>
      <c r="O19" s="54"/>
      <c r="P19" s="62"/>
      <c r="S19" s="6">
        <f t="shared" si="1"/>
        <v>0</v>
      </c>
      <c r="T19" s="6">
        <f t="shared" si="2"/>
        <v>0</v>
      </c>
      <c r="V19" s="4">
        <f t="shared" si="3"/>
        <v>0</v>
      </c>
      <c r="W19" s="4">
        <f t="shared" si="4"/>
        <v>0</v>
      </c>
    </row>
    <row r="20" spans="2:23" x14ac:dyDescent="0.25">
      <c r="B20" s="11" t="str">
        <f t="shared" si="6"/>
        <v/>
      </c>
      <c r="C20" s="55"/>
      <c r="D20" s="55"/>
      <c r="E20" s="55"/>
      <c r="F20" s="56"/>
      <c r="G20" s="57"/>
      <c r="H20" s="55"/>
      <c r="I20" s="56"/>
      <c r="J20" s="75"/>
      <c r="K20" s="55"/>
      <c r="L20" s="76"/>
      <c r="M20" s="76"/>
      <c r="N20" s="50">
        <f t="shared" si="0"/>
        <v>0</v>
      </c>
      <c r="O20" s="54"/>
      <c r="P20" s="62"/>
      <c r="S20" s="6">
        <f t="shared" si="1"/>
        <v>0</v>
      </c>
      <c r="T20" s="6">
        <f t="shared" si="2"/>
        <v>0</v>
      </c>
      <c r="V20" s="4">
        <f t="shared" si="3"/>
        <v>0</v>
      </c>
      <c r="W20" s="4">
        <f t="shared" si="4"/>
        <v>0</v>
      </c>
    </row>
    <row r="21" spans="2:23" x14ac:dyDescent="0.25">
      <c r="B21" s="11" t="str">
        <f t="shared" si="6"/>
        <v/>
      </c>
      <c r="C21" s="55"/>
      <c r="D21" s="55"/>
      <c r="E21" s="55"/>
      <c r="F21" s="56"/>
      <c r="G21" s="57"/>
      <c r="H21" s="55"/>
      <c r="I21" s="56"/>
      <c r="J21" s="75"/>
      <c r="K21" s="55"/>
      <c r="L21" s="76"/>
      <c r="M21" s="76"/>
      <c r="N21" s="50">
        <f t="shared" si="0"/>
        <v>0</v>
      </c>
      <c r="O21" s="54"/>
      <c r="P21" s="62"/>
      <c r="S21" s="6">
        <f t="shared" si="1"/>
        <v>0</v>
      </c>
      <c r="T21" s="6">
        <f t="shared" si="2"/>
        <v>0</v>
      </c>
      <c r="V21" s="4">
        <f t="shared" si="3"/>
        <v>0</v>
      </c>
      <c r="W21" s="4">
        <f t="shared" si="4"/>
        <v>0</v>
      </c>
    </row>
    <row r="22" spans="2:23" x14ac:dyDescent="0.25">
      <c r="B22" s="11" t="str">
        <f t="shared" si="6"/>
        <v/>
      </c>
      <c r="C22" s="55"/>
      <c r="D22" s="55"/>
      <c r="E22" s="55"/>
      <c r="F22" s="56"/>
      <c r="G22" s="57"/>
      <c r="H22" s="55"/>
      <c r="I22" s="56"/>
      <c r="J22" s="75"/>
      <c r="K22" s="55"/>
      <c r="L22" s="76"/>
      <c r="M22" s="76"/>
      <c r="N22" s="50">
        <f t="shared" si="0"/>
        <v>0</v>
      </c>
      <c r="O22" s="54"/>
      <c r="P22" s="62"/>
      <c r="S22" s="6">
        <f t="shared" si="1"/>
        <v>0</v>
      </c>
      <c r="T22" s="6">
        <f t="shared" si="2"/>
        <v>0</v>
      </c>
      <c r="V22" s="4">
        <f t="shared" si="3"/>
        <v>0</v>
      </c>
      <c r="W22" s="4">
        <f t="shared" si="4"/>
        <v>0</v>
      </c>
    </row>
    <row r="23" spans="2:23" x14ac:dyDescent="0.25">
      <c r="B23" s="11" t="str">
        <f t="shared" si="6"/>
        <v/>
      </c>
      <c r="C23" s="55"/>
      <c r="D23" s="55"/>
      <c r="E23" s="55"/>
      <c r="F23" s="56"/>
      <c r="G23" s="57"/>
      <c r="H23" s="55"/>
      <c r="I23" s="56"/>
      <c r="J23" s="75"/>
      <c r="K23" s="55"/>
      <c r="L23" s="76"/>
      <c r="M23" s="76"/>
      <c r="N23" s="50">
        <f t="shared" si="0"/>
        <v>0</v>
      </c>
      <c r="O23" s="54"/>
      <c r="P23" s="62"/>
      <c r="S23" s="6">
        <f t="shared" si="1"/>
        <v>0</v>
      </c>
      <c r="T23" s="6">
        <f t="shared" si="2"/>
        <v>0</v>
      </c>
      <c r="V23" s="4">
        <f t="shared" ref="V23:V29" si="7">+IF(P23=$R$17,1,0)</f>
        <v>0</v>
      </c>
      <c r="W23" s="4">
        <f t="shared" ref="W23:W29" si="8">+IF(P23=$R$18,1,0)</f>
        <v>0</v>
      </c>
    </row>
    <row r="24" spans="2:23" x14ac:dyDescent="0.25">
      <c r="B24" s="11" t="str">
        <f t="shared" si="6"/>
        <v/>
      </c>
      <c r="C24" s="55"/>
      <c r="D24" s="55"/>
      <c r="E24" s="55"/>
      <c r="F24" s="56"/>
      <c r="G24" s="57"/>
      <c r="H24" s="55"/>
      <c r="I24" s="56"/>
      <c r="J24" s="75"/>
      <c r="K24" s="55"/>
      <c r="L24" s="76"/>
      <c r="M24" s="76"/>
      <c r="N24" s="50">
        <f t="shared" si="0"/>
        <v>0</v>
      </c>
      <c r="O24" s="54"/>
      <c r="P24" s="62"/>
      <c r="S24" s="6">
        <f t="shared" si="1"/>
        <v>0</v>
      </c>
      <c r="T24" s="6">
        <f t="shared" si="2"/>
        <v>0</v>
      </c>
      <c r="V24" s="4">
        <f t="shared" si="7"/>
        <v>0</v>
      </c>
      <c r="W24" s="4">
        <f t="shared" si="8"/>
        <v>0</v>
      </c>
    </row>
    <row r="25" spans="2:23" x14ac:dyDescent="0.25">
      <c r="B25" s="11" t="str">
        <f t="shared" si="6"/>
        <v/>
      </c>
      <c r="C25" s="55"/>
      <c r="D25" s="55"/>
      <c r="E25" s="55"/>
      <c r="F25" s="56"/>
      <c r="G25" s="57"/>
      <c r="H25" s="55"/>
      <c r="I25" s="56"/>
      <c r="J25" s="75"/>
      <c r="K25" s="55"/>
      <c r="L25" s="76"/>
      <c r="M25" s="76"/>
      <c r="N25" s="50">
        <f t="shared" si="0"/>
        <v>0</v>
      </c>
      <c r="O25" s="54"/>
      <c r="P25" s="62"/>
      <c r="S25" s="6">
        <f t="shared" ref="S25:S28" si="9">+IF(D25=$R$10,2,0)</f>
        <v>0</v>
      </c>
      <c r="T25" s="6">
        <f t="shared" ref="T25:T28" si="10">+IF(D25=$R$11,1,0)</f>
        <v>0</v>
      </c>
      <c r="V25" s="4">
        <f t="shared" ref="V25:V28" si="11">+IF(P25=$R$17,1,0)</f>
        <v>0</v>
      </c>
      <c r="W25" s="4">
        <f t="shared" ref="W25:W28" si="12">+IF(P25=$R$18,1,0)</f>
        <v>0</v>
      </c>
    </row>
    <row r="26" spans="2:23" x14ac:dyDescent="0.25">
      <c r="B26" s="11" t="str">
        <f t="shared" si="6"/>
        <v/>
      </c>
      <c r="C26" s="55"/>
      <c r="D26" s="55"/>
      <c r="E26" s="55"/>
      <c r="F26" s="56"/>
      <c r="G26" s="57"/>
      <c r="H26" s="55"/>
      <c r="I26" s="56"/>
      <c r="J26" s="75"/>
      <c r="K26" s="55"/>
      <c r="L26" s="76"/>
      <c r="M26" s="76"/>
      <c r="N26" s="50">
        <f t="shared" si="0"/>
        <v>0</v>
      </c>
      <c r="O26" s="54"/>
      <c r="P26" s="62"/>
      <c r="S26" s="6">
        <f t="shared" si="9"/>
        <v>0</v>
      </c>
      <c r="T26" s="6">
        <f t="shared" si="10"/>
        <v>0</v>
      </c>
      <c r="V26" s="4">
        <f t="shared" si="11"/>
        <v>0</v>
      </c>
      <c r="W26" s="4">
        <f t="shared" si="12"/>
        <v>0</v>
      </c>
    </row>
    <row r="27" spans="2:23" x14ac:dyDescent="0.25">
      <c r="B27" s="11" t="str">
        <f t="shared" si="6"/>
        <v/>
      </c>
      <c r="C27" s="55"/>
      <c r="D27" s="55"/>
      <c r="E27" s="55"/>
      <c r="F27" s="56"/>
      <c r="G27" s="57"/>
      <c r="H27" s="55"/>
      <c r="I27" s="56"/>
      <c r="J27" s="75"/>
      <c r="K27" s="55"/>
      <c r="L27" s="76"/>
      <c r="M27" s="76"/>
      <c r="N27" s="50">
        <f t="shared" si="0"/>
        <v>0</v>
      </c>
      <c r="O27" s="54"/>
      <c r="P27" s="62"/>
      <c r="S27" s="6">
        <f t="shared" si="9"/>
        <v>0</v>
      </c>
      <c r="T27" s="6">
        <f t="shared" si="10"/>
        <v>0</v>
      </c>
      <c r="V27" s="4">
        <f t="shared" si="11"/>
        <v>0</v>
      </c>
      <c r="W27" s="4">
        <f t="shared" si="12"/>
        <v>0</v>
      </c>
    </row>
    <row r="28" spans="2:23" x14ac:dyDescent="0.25">
      <c r="B28" s="11" t="str">
        <f t="shared" si="6"/>
        <v/>
      </c>
      <c r="C28" s="55"/>
      <c r="D28" s="55"/>
      <c r="E28" s="55"/>
      <c r="F28" s="56"/>
      <c r="G28" s="57"/>
      <c r="H28" s="55"/>
      <c r="I28" s="56"/>
      <c r="J28" s="75"/>
      <c r="K28" s="55"/>
      <c r="L28" s="76"/>
      <c r="M28" s="76"/>
      <c r="N28" s="50">
        <f t="shared" si="0"/>
        <v>0</v>
      </c>
      <c r="O28" s="54"/>
      <c r="P28" s="62"/>
      <c r="S28" s="6">
        <f t="shared" si="9"/>
        <v>0</v>
      </c>
      <c r="T28" s="6">
        <f t="shared" si="10"/>
        <v>0</v>
      </c>
      <c r="V28" s="4">
        <f t="shared" si="11"/>
        <v>0</v>
      </c>
      <c r="W28" s="4">
        <f t="shared" si="12"/>
        <v>0</v>
      </c>
    </row>
    <row r="29" spans="2:23" x14ac:dyDescent="0.25">
      <c r="B29" s="11" t="str">
        <f t="shared" si="6"/>
        <v/>
      </c>
      <c r="C29" s="55"/>
      <c r="D29" s="55"/>
      <c r="E29" s="55"/>
      <c r="F29" s="56"/>
      <c r="G29" s="57"/>
      <c r="H29" s="55"/>
      <c r="I29" s="56"/>
      <c r="J29" s="75"/>
      <c r="K29" s="55"/>
      <c r="L29" s="76"/>
      <c r="M29" s="76"/>
      <c r="N29" s="50">
        <f t="shared" si="0"/>
        <v>0</v>
      </c>
      <c r="O29" s="54"/>
      <c r="P29" s="62"/>
      <c r="S29" s="6">
        <f t="shared" si="1"/>
        <v>0</v>
      </c>
      <c r="T29" s="6">
        <f t="shared" si="2"/>
        <v>0</v>
      </c>
      <c r="V29" s="4">
        <f t="shared" si="7"/>
        <v>0</v>
      </c>
      <c r="W29" s="4">
        <f t="shared" si="8"/>
        <v>0</v>
      </c>
    </row>
    <row r="30" spans="2:23" x14ac:dyDescent="0.25">
      <c r="B30" s="11" t="str">
        <f t="shared" si="6"/>
        <v/>
      </c>
      <c r="C30" s="55"/>
      <c r="D30" s="55"/>
      <c r="E30" s="55"/>
      <c r="F30" s="56"/>
      <c r="G30" s="57"/>
      <c r="H30" s="55"/>
      <c r="I30" s="56"/>
      <c r="J30" s="75"/>
      <c r="K30" s="55"/>
      <c r="L30" s="76"/>
      <c r="M30" s="76"/>
      <c r="N30" s="50">
        <f t="shared" si="0"/>
        <v>0</v>
      </c>
      <c r="O30" s="54"/>
      <c r="P30" s="62"/>
      <c r="S30" s="6">
        <f t="shared" si="1"/>
        <v>0</v>
      </c>
      <c r="T30" s="6">
        <f t="shared" si="2"/>
        <v>0</v>
      </c>
      <c r="V30" s="4">
        <f>+IF(P30=$R$17,1,0)</f>
        <v>0</v>
      </c>
      <c r="W30" s="4">
        <f>+IF(P30=$R$18,1,0)</f>
        <v>0</v>
      </c>
    </row>
    <row r="31" spans="2:23" ht="4.5" customHeight="1" thickBot="1" x14ac:dyDescent="0.35">
      <c r="B31" s="69"/>
      <c r="C31" s="69"/>
      <c r="D31" s="70"/>
      <c r="E31" s="70"/>
      <c r="F31" s="70"/>
      <c r="G31" s="70"/>
      <c r="H31" s="70"/>
      <c r="I31" s="70"/>
      <c r="J31" s="70"/>
      <c r="K31" s="70"/>
      <c r="L31" s="70"/>
      <c r="M31" s="70"/>
      <c r="N31" s="70"/>
      <c r="O31" s="70"/>
      <c r="P31" s="70"/>
      <c r="Q31" s="1"/>
      <c r="R31" s="1"/>
      <c r="S31" s="6">
        <f t="shared" si="1"/>
        <v>0</v>
      </c>
      <c r="T31" s="6">
        <f t="shared" si="2"/>
        <v>0</v>
      </c>
    </row>
    <row r="32" spans="2:23" ht="4.5" customHeight="1" x14ac:dyDescent="0.25">
      <c r="K32" s="15"/>
      <c r="L32" s="15"/>
      <c r="M32" s="15"/>
      <c r="N32" s="15"/>
      <c r="O32" s="15"/>
      <c r="P32" s="15"/>
      <c r="Q32" s="1"/>
      <c r="R32" s="1"/>
      <c r="S32" s="1"/>
      <c r="T32" s="1"/>
    </row>
    <row r="33" spans="2:24" x14ac:dyDescent="0.25">
      <c r="C33" s="40" t="s">
        <v>17</v>
      </c>
      <c r="D33" s="40"/>
      <c r="E33" s="41" t="s">
        <v>11</v>
      </c>
      <c r="F33" s="15"/>
      <c r="Q33" s="1"/>
      <c r="R33" s="1"/>
      <c r="S33" s="1"/>
      <c r="T33" s="1"/>
    </row>
    <row r="34" spans="2:24" x14ac:dyDescent="0.25">
      <c r="C34" s="43" t="s">
        <v>70</v>
      </c>
      <c r="D34" s="43"/>
      <c r="E34" s="45">
        <f>+H8</f>
        <v>0</v>
      </c>
      <c r="F34" s="15"/>
      <c r="Q34" s="1"/>
      <c r="R34" s="1"/>
      <c r="S34" s="1"/>
      <c r="T34" s="1"/>
    </row>
    <row r="35" spans="2:24" x14ac:dyDescent="0.25">
      <c r="C35" s="43" t="s">
        <v>67</v>
      </c>
      <c r="D35" s="43"/>
      <c r="E35" s="44">
        <f>+SUMIF(T10:T30,1,N10:N30)</f>
        <v>0</v>
      </c>
    </row>
    <row r="36" spans="2:24" ht="13.8" thickBot="1" x14ac:dyDescent="0.3">
      <c r="C36" s="43" t="s">
        <v>68</v>
      </c>
      <c r="D36" s="43"/>
      <c r="E36" s="44">
        <f>+SUMIF(S10:S30,2,N10:N30)</f>
        <v>0</v>
      </c>
      <c r="F36" s="61"/>
      <c r="T36" s="42">
        <f>SUM(ROUND((+'Titulinis lapas'!N17),2))</f>
        <v>0</v>
      </c>
    </row>
    <row r="37" spans="2:24" ht="7.5" customHeight="1" thickTop="1" x14ac:dyDescent="0.25"/>
    <row r="38" spans="2:24" ht="13.5" customHeight="1" thickBot="1" x14ac:dyDescent="0.3">
      <c r="C38" s="68" t="s">
        <v>95</v>
      </c>
      <c r="D38" s="47"/>
      <c r="E38" s="46">
        <f>SUM(E35:E36)</f>
        <v>0</v>
      </c>
      <c r="T38" s="201" t="s">
        <v>12</v>
      </c>
      <c r="U38" s="201"/>
      <c r="V38" s="201"/>
      <c r="W38" s="202" t="s">
        <v>23</v>
      </c>
      <c r="X38" s="204" t="s">
        <v>24</v>
      </c>
    </row>
    <row r="39" spans="2:24" ht="13.8" thickTop="1" x14ac:dyDescent="0.25">
      <c r="B39" s="7"/>
      <c r="C39" s="7"/>
      <c r="D39" s="7"/>
      <c r="E39" s="7"/>
      <c r="F39" s="7"/>
      <c r="L39" s="59" t="s">
        <v>21</v>
      </c>
      <c r="M39" s="60"/>
      <c r="N39" s="60"/>
      <c r="O39" s="60"/>
      <c r="P39" s="60"/>
      <c r="T39" s="201"/>
      <c r="U39" s="201"/>
      <c r="V39" s="201"/>
      <c r="W39" s="203"/>
      <c r="X39" s="205"/>
    </row>
    <row r="40" spans="2:24" x14ac:dyDescent="0.25">
      <c r="M40" s="200" t="s">
        <v>8</v>
      </c>
      <c r="N40" s="200"/>
      <c r="O40" s="200"/>
      <c r="P40" s="200"/>
      <c r="T40" s="63"/>
      <c r="U40" s="63"/>
      <c r="V40" s="67">
        <f>SUM(V41:V42)</f>
        <v>0</v>
      </c>
      <c r="W40" s="64">
        <f>ROUND('Titulinis lapas'!N18,2)</f>
        <v>0</v>
      </c>
      <c r="X40" s="64">
        <f>ROUND('Titulinis lapas'!N19,2)</f>
        <v>0</v>
      </c>
    </row>
    <row r="41" spans="2:24" x14ac:dyDescent="0.25">
      <c r="J41" s="7"/>
      <c r="K41" s="49"/>
      <c r="L41" s="7"/>
      <c r="M41" s="7"/>
      <c r="N41" s="7"/>
      <c r="O41" s="7"/>
      <c r="P41" s="7"/>
      <c r="T41" s="65" t="str">
        <f>R17</f>
        <v>2.9.2.1.1.3.</v>
      </c>
      <c r="U41" s="66"/>
      <c r="V41" s="66">
        <f>+SUMIF(V10:V30,1,N10:N30)</f>
        <v>0</v>
      </c>
      <c r="W41" s="66">
        <f>+V41-X41</f>
        <v>0</v>
      </c>
      <c r="X41" s="66">
        <f>+ROUND(X40*$V$41,2)</f>
        <v>0</v>
      </c>
    </row>
    <row r="42" spans="2:24" ht="13.8" thickBot="1" x14ac:dyDescent="0.3">
      <c r="T42" s="47" t="str">
        <f>R18</f>
        <v>2.9.2.2.1.3.</v>
      </c>
      <c r="U42" s="48"/>
      <c r="V42" s="48">
        <f>+SUMIF(W10:W30,1,N10:N30)</f>
        <v>0</v>
      </c>
      <c r="W42" s="48">
        <f>+V42-X42</f>
        <v>0</v>
      </c>
      <c r="X42" s="48">
        <f>+ROUND(X40*$V$42,2)</f>
        <v>0</v>
      </c>
    </row>
    <row r="43" spans="2:24" s="7" customFormat="1" ht="13.8" thickTop="1" x14ac:dyDescent="0.25">
      <c r="B43" s="4"/>
      <c r="C43" s="4"/>
      <c r="D43" s="4"/>
      <c r="E43" s="4"/>
      <c r="F43" s="4"/>
      <c r="H43" s="49"/>
      <c r="J43" s="4"/>
    </row>
    <row r="62" spans="9:10" x14ac:dyDescent="0.25">
      <c r="I62" s="1"/>
      <c r="J62" s="1"/>
    </row>
  </sheetData>
  <protectedRanges>
    <protectedRange sqref="M39:P39 F10:G30 I10:J30 L10:M30" name="Range1"/>
    <protectedRange sqref="H43 K41" name="Range1_9"/>
    <protectedRange sqref="P10:P30" name="Range1_2"/>
  </protectedRanges>
  <customSheetViews>
    <customSheetView guid="{E9CAA38D-A5B2-453F-8843-5BD6B2A75A8B}" showGridLines="0" fitToPage="1" hiddenColumns="1">
      <selection activeCell="C9" sqref="C9"/>
      <pageMargins left="0.39370078740157483" right="0.39370078740157483" top="0.78740157480314965" bottom="0.39370078740157483" header="0.51181102362204722" footer="0.51181102362204722"/>
      <pageSetup paperSize="9" scale="61" orientation="landscape" r:id="rId1"/>
      <headerFooter alignWithMargins="0"/>
    </customSheetView>
  </customSheetViews>
  <mergeCells count="7">
    <mergeCell ref="B2:K2"/>
    <mergeCell ref="M40:P40"/>
    <mergeCell ref="T38:V39"/>
    <mergeCell ref="W38:W39"/>
    <mergeCell ref="X38:X39"/>
    <mergeCell ref="B8:G8"/>
    <mergeCell ref="L6:M6"/>
  </mergeCells>
  <phoneticPr fontId="5" type="noConversion"/>
  <conditionalFormatting sqref="E38 E34:E36 H8:P8">
    <cfRule type="cellIs" dxfId="11" priority="31" stopIfTrue="1" operator="lessThan">
      <formula>0</formula>
    </cfRule>
  </conditionalFormatting>
  <conditionalFormatting sqref="F10:G11 G12:G30 F11:F30 I10:M30">
    <cfRule type="expression" dxfId="10" priority="65" stopIfTrue="1">
      <formula>$F9&lt;&gt;0</formula>
    </cfRule>
  </conditionalFormatting>
  <conditionalFormatting sqref="M11:M30 I11 I13 I16 I21 I26 I18 I23 I28">
    <cfRule type="expression" dxfId="9" priority="77" stopIfTrue="1">
      <formula>$F10&lt;&gt;0</formula>
    </cfRule>
  </conditionalFormatting>
  <conditionalFormatting sqref="B10:B30">
    <cfRule type="expression" dxfId="8" priority="84" stopIfTrue="1">
      <formula>$C9&lt;&gt;0</formula>
    </cfRule>
  </conditionalFormatting>
  <conditionalFormatting sqref="C10:M10 C12:E30 C11:J11 G12:J30 F11:F30 I11:I30 K11:M30 O10:P30">
    <cfRule type="expression" dxfId="7" priority="26" stopIfTrue="1">
      <formula>$C9&lt;&gt;0</formula>
    </cfRule>
  </conditionalFormatting>
  <conditionalFormatting sqref="H10:H30 K10:K30">
    <cfRule type="expression" dxfId="6" priority="24" stopIfTrue="1">
      <formula>$F9&lt;&gt;0</formula>
    </cfRule>
  </conditionalFormatting>
  <conditionalFormatting sqref="E36">
    <cfRule type="cellIs" dxfId="5" priority="18" stopIfTrue="1" operator="greaterThan">
      <formula>$T$36</formula>
    </cfRule>
  </conditionalFormatting>
  <conditionalFormatting sqref="N10:N30">
    <cfRule type="expression" dxfId="4" priority="16" stopIfTrue="1">
      <formula>$C9&lt;&gt;0</formula>
    </cfRule>
  </conditionalFormatting>
  <conditionalFormatting sqref="U41:U42">
    <cfRule type="cellIs" dxfId="3" priority="10" stopIfTrue="1" operator="lessThan">
      <formula>0</formula>
    </cfRule>
  </conditionalFormatting>
  <conditionalFormatting sqref="V41:X41">
    <cfRule type="cellIs" dxfId="2" priority="9" stopIfTrue="1" operator="lessThan">
      <formula>0</formula>
    </cfRule>
  </conditionalFormatting>
  <conditionalFormatting sqref="V42:X42">
    <cfRule type="cellIs" dxfId="1" priority="8" stopIfTrue="1" operator="lessThan">
      <formula>0</formula>
    </cfRule>
  </conditionalFormatting>
  <conditionalFormatting sqref="E38">
    <cfRule type="cellIs" dxfId="0" priority="1" stopIfTrue="1" operator="greaterThan">
      <formula>$T$36</formula>
    </cfRule>
  </conditionalFormatting>
  <dataValidations count="1">
    <dataValidation type="list" allowBlank="1" showInputMessage="1" showErrorMessage="1" sqref="P10:P30">
      <formula1>$R$17:$R$18</formula1>
    </dataValidation>
  </dataValidations>
  <pageMargins left="0.39370078740157483" right="0.39370078740157483" top="0.78740157480314965" bottom="0.39370078740157483" header="0.51181102362204722" footer="0.51181102362204722"/>
  <pageSetup paperSize="8" orientation="landscape" r:id="rId2"/>
  <headerFooter alignWithMargins="0"/>
  <extLst>
    <ext xmlns:x14="http://schemas.microsoft.com/office/spreadsheetml/2009/9/main" uri="{CCE6A557-97BC-4b89-ADB6-D9C93CAAB3DF}">
      <x14:dataValidations xmlns:xm="http://schemas.microsoft.com/office/excel/2006/main" count="6">
        <x14:dataValidation type="list" allowBlank="1" showInputMessage="1" showErrorMessage="1">
          <x14:formula1>
            <xm:f>'Titulinis lapas'!$AR$25:$AR$26</xm:f>
          </x14:formula1>
          <xm:sqref>D10:D30</xm:sqref>
        </x14:dataValidation>
        <x14:dataValidation type="date" allowBlank="1" showInputMessage="1" showErrorMessage="1" error="Išlaidų patyrimo laikotarpis neturi viršyti tinkamumo laikotarpio nurodyto tituliniame lape">
          <x14:formula1>
            <xm:f>'Titulinis lapas'!$AR$52</xm:f>
          </x14:formula1>
          <x14:formula2>
            <xm:f>'Titulinis lapas'!$AR$53</xm:f>
          </x14:formula2>
          <xm:sqref>M10:M30</xm:sqref>
        </x14:dataValidation>
        <x14:dataValidation type="date" allowBlank="1" showInputMessage="1" showErrorMessage="1" errorTitle="Dėmesio!" error="Šiame langelyje reikia nurodyto datą, kuri atitinka projekto sutartyje numatytą patyrimo laikotarpį. _x000a_Datos skaičiai turi būti atskirti brukšneliu._x000a_Pavyzdžiui. 2016-01-01.">
          <x14:formula1>
            <xm:f>'Titulinis lapas'!$AR$52</xm:f>
          </x14:formula1>
          <x14:formula2>
            <xm:f>'Titulinis lapas'!$AR$53</xm:f>
          </x14:formula2>
          <xm:sqref>F11:F30</xm:sqref>
        </x14:dataValidation>
        <x14:dataValidation type="date" operator="greaterThanOrEqual" allowBlank="1" showInputMessage="1" showErrorMessage="1" errorTitle="Dėmesio!" error="Šiame langelyje reikia nurodyto datą. _x000a_datos skaičiai turi būti atskirti brukšneliu._x000a_Pavyzdžiui. 2016-01-01.">
          <x14:formula1>
            <xm:f>'Titulinis lapas'!$AR$52</xm:f>
          </x14:formula1>
          <xm:sqref>I10:I30</xm:sqref>
        </x14:dataValidation>
        <x14:dataValidation type="date" allowBlank="1" showInputMessage="1" showErrorMessage="1" error="Išlaidų patyrimo laikotarpis neturi viršyti tinkamumo laikotarpio nurodyto tituliniame lape">
          <x14:formula1>
            <xm:f>'Titulinis lapas'!$AR$52</xm:f>
          </x14:formula1>
          <x14:formula2>
            <xm:f>'Titulinis lapas'!$AR$53</xm:f>
          </x14:formula2>
          <xm:sqref>L10:L30</xm:sqref>
        </x14:dataValidation>
        <x14:dataValidation type="date" allowBlank="1" showInputMessage="1" showErrorMessage="1" errorTitle="Dėmesio!" error="Šiame langelyje reikia nurodyto datą, kuri atitinka projekto sutartyje numatytą patyrimo laikotarpį. _x000a_Datos skaičiai turi būti atskirti brukšneliu._x000a_Pavyzdžiui. 2016-01-01.">
          <x14:formula1>
            <xm:f>'Titulinis lapas'!AR52</xm:f>
          </x14:formula1>
          <x14:formula2>
            <xm:f>'Titulinis lapas'!AR53</xm:f>
          </x14:formula2>
          <xm:sqref>F10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7"/>
  <sheetViews>
    <sheetView zoomScale="90" zoomScaleNormal="90" zoomScaleSheetLayoutView="100" workbookViewId="0">
      <selection activeCell="A7" sqref="A7"/>
    </sheetView>
  </sheetViews>
  <sheetFormatPr defaultColWidth="8.88671875" defaultRowHeight="14.4" x14ac:dyDescent="0.3"/>
  <cols>
    <col min="1" max="1" width="35.5546875" style="79" customWidth="1"/>
    <col min="2" max="3" width="41.33203125" style="79" customWidth="1"/>
    <col min="4" max="4" width="29.88671875" style="79" customWidth="1"/>
    <col min="5" max="5" width="20.6640625" style="79" customWidth="1"/>
    <col min="6" max="6" width="26" style="79" customWidth="1"/>
    <col min="7" max="8" width="23.6640625" style="79" customWidth="1"/>
    <col min="9" max="9" width="30.44140625" style="79" customWidth="1"/>
    <col min="10" max="12" width="30.33203125" style="79" customWidth="1"/>
    <col min="13" max="13" width="20.88671875" style="79" customWidth="1"/>
    <col min="14" max="14" width="10.88671875" style="79" customWidth="1"/>
    <col min="15" max="15" width="14.44140625" style="79" customWidth="1"/>
    <col min="16" max="16" width="8.44140625" style="79" customWidth="1"/>
    <col min="17" max="17" width="10.44140625" style="79" customWidth="1"/>
    <col min="18" max="18" width="6.88671875" style="79" customWidth="1"/>
    <col min="19" max="19" width="9.44140625" style="79" customWidth="1"/>
    <col min="20" max="20" width="6" style="79" customWidth="1"/>
    <col min="21" max="21" width="4.5546875" style="79" customWidth="1"/>
    <col min="22" max="22" width="7.33203125" style="79" customWidth="1"/>
    <col min="23" max="23" width="7.44140625" style="79" customWidth="1"/>
    <col min="24" max="24" width="8.5546875" style="79" customWidth="1"/>
    <col min="25" max="25" width="8.6640625" style="79" customWidth="1"/>
    <col min="26" max="26" width="12.88671875" style="79" customWidth="1"/>
    <col min="27" max="27" width="11.88671875" style="79" customWidth="1"/>
    <col min="28" max="28" width="19.88671875" style="79" customWidth="1"/>
    <col min="29" max="29" width="13.44140625" style="79" customWidth="1"/>
    <col min="30" max="30" width="14.33203125" style="79" customWidth="1"/>
    <col min="31" max="31" width="22.88671875" style="79" customWidth="1"/>
    <col min="32" max="32" width="17.33203125" style="79" customWidth="1"/>
    <col min="33" max="33" width="16.109375" style="79" customWidth="1"/>
    <col min="34" max="34" width="18.6640625" style="79" customWidth="1"/>
    <col min="35" max="35" width="21.109375" style="79" customWidth="1"/>
    <col min="36" max="36" width="25.44140625" style="79" customWidth="1"/>
    <col min="37" max="37" width="42" style="79" customWidth="1"/>
    <col min="38" max="38" width="16.6640625" style="79" customWidth="1"/>
    <col min="39" max="39" width="19.109375" style="79" customWidth="1"/>
    <col min="40" max="40" width="31" style="79" customWidth="1"/>
    <col min="41" max="41" width="45.88671875" style="79" customWidth="1"/>
    <col min="42" max="42" width="33.44140625" style="79" customWidth="1"/>
    <col min="43" max="16384" width="8.88671875" style="79"/>
  </cols>
  <sheetData>
    <row r="1" spans="1:19" ht="15.6" x14ac:dyDescent="0.3">
      <c r="C1" s="216" t="s">
        <v>230</v>
      </c>
      <c r="D1" s="216"/>
      <c r="E1" s="216"/>
      <c r="F1" s="216"/>
      <c r="H1" s="117"/>
      <c r="Q1" s="80"/>
      <c r="S1" s="81"/>
    </row>
    <row r="2" spans="1:19" s="82" customFormat="1" ht="15" customHeight="1" x14ac:dyDescent="0.3">
      <c r="A2" s="79"/>
      <c r="B2" s="79"/>
      <c r="C2" s="217" t="s">
        <v>232</v>
      </c>
      <c r="D2" s="217"/>
      <c r="E2" s="217"/>
      <c r="F2" s="217"/>
      <c r="G2" s="79"/>
      <c r="H2" s="79"/>
      <c r="I2" s="79"/>
      <c r="J2" s="79"/>
      <c r="K2" s="79"/>
      <c r="L2" s="79"/>
      <c r="M2" s="118" t="s">
        <v>235</v>
      </c>
      <c r="N2" s="79"/>
      <c r="O2" s="79"/>
      <c r="P2" s="79"/>
      <c r="Q2" s="80"/>
      <c r="R2" s="79"/>
      <c r="S2" s="81"/>
    </row>
    <row r="3" spans="1:19" ht="16.2" customHeight="1" thickBot="1" x14ac:dyDescent="0.35">
      <c r="Q3" s="80"/>
      <c r="S3" s="81"/>
    </row>
    <row r="4" spans="1:19" ht="47.4" customHeight="1" x14ac:dyDescent="0.3">
      <c r="A4" s="214" t="s">
        <v>228</v>
      </c>
      <c r="B4" s="219" t="s">
        <v>229</v>
      </c>
      <c r="C4" s="214" t="s">
        <v>231</v>
      </c>
      <c r="D4" s="221" t="s">
        <v>101</v>
      </c>
      <c r="E4" s="221" t="s">
        <v>102</v>
      </c>
      <c r="F4" s="221" t="s">
        <v>103</v>
      </c>
      <c r="G4" s="211" t="s">
        <v>104</v>
      </c>
      <c r="H4" s="212"/>
      <c r="I4" s="213"/>
      <c r="J4" s="214" t="s">
        <v>234</v>
      </c>
      <c r="K4" s="214" t="s">
        <v>105</v>
      </c>
      <c r="L4" s="214" t="s">
        <v>106</v>
      </c>
      <c r="M4" s="214" t="s">
        <v>60</v>
      </c>
      <c r="Q4" s="80"/>
      <c r="S4" s="81"/>
    </row>
    <row r="5" spans="1:19" ht="77.25" customHeight="1" thickBot="1" x14ac:dyDescent="0.35">
      <c r="A5" s="218"/>
      <c r="B5" s="220"/>
      <c r="C5" s="218"/>
      <c r="D5" s="222"/>
      <c r="E5" s="222"/>
      <c r="F5" s="222"/>
      <c r="G5" s="119" t="s">
        <v>107</v>
      </c>
      <c r="H5" s="120" t="s">
        <v>233</v>
      </c>
      <c r="I5" s="121" t="s">
        <v>108</v>
      </c>
      <c r="J5" s="215"/>
      <c r="K5" s="215"/>
      <c r="L5" s="215"/>
      <c r="M5" s="215"/>
      <c r="Q5" s="80"/>
      <c r="S5" s="81"/>
    </row>
    <row r="6" spans="1:19" s="83" customFormat="1" ht="18.75" customHeight="1" x14ac:dyDescent="0.3">
      <c r="A6" s="122">
        <v>1</v>
      </c>
      <c r="B6" s="122">
        <v>2</v>
      </c>
      <c r="C6" s="122">
        <v>3</v>
      </c>
      <c r="D6" s="123">
        <v>4</v>
      </c>
      <c r="E6" s="123">
        <v>5</v>
      </c>
      <c r="F6" s="123">
        <v>6</v>
      </c>
      <c r="G6" s="124">
        <v>7</v>
      </c>
      <c r="H6" s="125">
        <v>8</v>
      </c>
      <c r="I6" s="126">
        <v>9</v>
      </c>
      <c r="J6" s="122">
        <v>10</v>
      </c>
      <c r="K6" s="122">
        <v>11</v>
      </c>
      <c r="L6" s="122">
        <v>12</v>
      </c>
      <c r="M6" s="122">
        <v>13</v>
      </c>
      <c r="O6" s="79"/>
      <c r="P6" s="79"/>
      <c r="Q6" s="84"/>
      <c r="S6" s="81"/>
    </row>
    <row r="7" spans="1:19" ht="15.6" x14ac:dyDescent="0.3">
      <c r="A7" s="85"/>
      <c r="B7" s="86"/>
      <c r="C7" s="90"/>
      <c r="D7" s="90"/>
      <c r="E7" s="90"/>
      <c r="F7" s="90"/>
      <c r="G7" s="91"/>
      <c r="H7" s="91"/>
      <c r="I7" s="91"/>
      <c r="J7" s="90"/>
      <c r="K7" s="90"/>
      <c r="L7" s="91"/>
      <c r="M7" s="91"/>
    </row>
    <row r="8" spans="1:19" ht="22.5" customHeight="1" x14ac:dyDescent="0.3">
      <c r="A8" s="85"/>
      <c r="B8" s="86"/>
      <c r="C8" s="90"/>
      <c r="D8" s="90"/>
      <c r="E8" s="90"/>
      <c r="F8" s="90"/>
      <c r="G8" s="90"/>
      <c r="H8" s="90"/>
      <c r="I8" s="90"/>
      <c r="J8" s="90"/>
      <c r="K8" s="90"/>
      <c r="L8" s="90"/>
      <c r="M8" s="90"/>
    </row>
    <row r="9" spans="1:19" ht="15.6" x14ac:dyDescent="0.3">
      <c r="A9" s="85"/>
      <c r="B9" s="86"/>
      <c r="C9" s="90"/>
      <c r="D9" s="90"/>
      <c r="E9" s="90"/>
      <c r="F9" s="90"/>
      <c r="G9" s="90"/>
      <c r="H9" s="90"/>
      <c r="I9" s="90"/>
      <c r="J9" s="90"/>
      <c r="K9" s="90"/>
      <c r="L9" s="90"/>
      <c r="M9" s="90"/>
    </row>
    <row r="10" spans="1:19" ht="15.6" x14ac:dyDescent="0.3">
      <c r="A10" s="85"/>
      <c r="B10" s="86"/>
      <c r="C10" s="90"/>
      <c r="D10" s="90"/>
      <c r="E10" s="90"/>
      <c r="F10" s="90"/>
      <c r="G10" s="90"/>
      <c r="H10" s="90"/>
      <c r="I10" s="90"/>
      <c r="J10" s="90"/>
      <c r="K10" s="90"/>
      <c r="L10" s="90"/>
      <c r="M10" s="90"/>
    </row>
    <row r="11" spans="1:19" ht="15.6" x14ac:dyDescent="0.3">
      <c r="A11" s="85"/>
      <c r="B11" s="86"/>
      <c r="C11" s="90"/>
      <c r="D11" s="90"/>
      <c r="E11" s="90"/>
      <c r="F11" s="90"/>
      <c r="G11" s="90"/>
      <c r="H11" s="90"/>
      <c r="I11" s="90"/>
      <c r="J11" s="90"/>
      <c r="K11" s="90"/>
      <c r="L11" s="90"/>
      <c r="M11" s="90"/>
    </row>
    <row r="12" spans="1:19" ht="15.6" x14ac:dyDescent="0.3">
      <c r="A12" s="85"/>
      <c r="B12" s="86"/>
      <c r="C12" s="90"/>
      <c r="D12" s="90"/>
      <c r="E12" s="90"/>
      <c r="F12" s="90"/>
      <c r="G12" s="90"/>
      <c r="H12" s="90"/>
      <c r="I12" s="90"/>
      <c r="J12" s="90"/>
      <c r="K12" s="90"/>
      <c r="L12" s="90"/>
      <c r="M12" s="90"/>
      <c r="N12" s="87"/>
      <c r="O12" s="87"/>
    </row>
    <row r="13" spans="1:19" ht="15.6" x14ac:dyDescent="0.3">
      <c r="A13" s="85"/>
      <c r="B13" s="86"/>
      <c r="C13" s="90"/>
      <c r="D13" s="90"/>
      <c r="E13" s="90"/>
      <c r="F13" s="90"/>
      <c r="G13" s="90"/>
      <c r="H13" s="90"/>
      <c r="I13" s="90"/>
      <c r="J13" s="90"/>
      <c r="K13" s="90"/>
      <c r="L13" s="90"/>
      <c r="M13" s="90"/>
      <c r="N13" s="87"/>
      <c r="O13" s="87"/>
    </row>
    <row r="14" spans="1:19" ht="15.6" x14ac:dyDescent="0.3">
      <c r="A14" s="85"/>
      <c r="B14" s="86"/>
      <c r="C14" s="90"/>
      <c r="D14" s="90"/>
      <c r="E14" s="90"/>
      <c r="F14" s="90"/>
      <c r="G14" s="90"/>
      <c r="H14" s="90"/>
      <c r="I14" s="90"/>
      <c r="J14" s="90"/>
      <c r="K14" s="90"/>
      <c r="L14" s="90"/>
      <c r="M14" s="90"/>
      <c r="N14" s="87"/>
      <c r="O14" s="87"/>
    </row>
    <row r="15" spans="1:19" ht="15.6" x14ac:dyDescent="0.3">
      <c r="A15" s="85"/>
      <c r="B15" s="86"/>
      <c r="C15" s="90"/>
      <c r="D15" s="90"/>
      <c r="E15" s="90"/>
      <c r="F15" s="90"/>
      <c r="G15" s="90"/>
      <c r="H15" s="90"/>
      <c r="I15" s="90"/>
      <c r="J15" s="90"/>
      <c r="K15" s="90"/>
      <c r="L15" s="90"/>
      <c r="M15" s="90"/>
      <c r="N15" s="87"/>
      <c r="O15" s="87"/>
      <c r="P15" s="87"/>
    </row>
    <row r="16" spans="1:19" ht="15.6" x14ac:dyDescent="0.3">
      <c r="A16" s="85"/>
      <c r="B16" s="86"/>
      <c r="C16" s="90"/>
      <c r="D16" s="90"/>
      <c r="E16" s="90"/>
      <c r="F16" s="90"/>
      <c r="G16" s="90"/>
      <c r="H16" s="90"/>
      <c r="I16" s="90"/>
      <c r="J16" s="90"/>
      <c r="K16" s="90"/>
      <c r="L16" s="90"/>
      <c r="M16" s="90"/>
    </row>
    <row r="17" spans="1:13" ht="15.6" x14ac:dyDescent="0.3">
      <c r="A17" s="85"/>
      <c r="B17" s="86"/>
      <c r="C17" s="90"/>
      <c r="D17" s="90"/>
      <c r="E17" s="90"/>
      <c r="F17" s="90"/>
      <c r="G17" s="90"/>
      <c r="H17" s="90"/>
      <c r="I17" s="90"/>
      <c r="J17" s="90"/>
      <c r="K17" s="90"/>
      <c r="L17" s="90"/>
      <c r="M17" s="90"/>
    </row>
    <row r="18" spans="1:13" ht="24" customHeight="1" x14ac:dyDescent="0.3">
      <c r="A18" s="85"/>
      <c r="B18" s="86"/>
      <c r="C18" s="90"/>
      <c r="D18" s="90"/>
      <c r="E18" s="90"/>
      <c r="F18" s="90"/>
      <c r="G18" s="90"/>
      <c r="H18" s="90"/>
      <c r="I18" s="90"/>
      <c r="J18" s="90"/>
      <c r="K18" s="90"/>
      <c r="L18" s="90"/>
      <c r="M18" s="90"/>
    </row>
    <row r="19" spans="1:13" ht="15" customHeight="1" x14ac:dyDescent="0.3">
      <c r="A19" s="85"/>
      <c r="B19" s="86"/>
      <c r="C19" s="90"/>
      <c r="D19" s="90"/>
      <c r="E19" s="90"/>
      <c r="F19" s="90"/>
      <c r="G19" s="90"/>
      <c r="H19" s="90"/>
      <c r="I19" s="90"/>
      <c r="J19" s="90"/>
      <c r="K19" s="90"/>
      <c r="L19" s="90"/>
      <c r="M19" s="90"/>
    </row>
    <row r="20" spans="1:13" ht="18" customHeight="1" x14ac:dyDescent="0.3">
      <c r="A20" s="85"/>
      <c r="B20" s="86"/>
      <c r="C20" s="90"/>
      <c r="D20" s="90"/>
      <c r="E20" s="90"/>
      <c r="F20" s="90"/>
      <c r="G20" s="90"/>
      <c r="H20" s="90"/>
      <c r="I20" s="90"/>
      <c r="J20" s="90"/>
      <c r="K20" s="90"/>
      <c r="L20" s="90"/>
      <c r="M20" s="90"/>
    </row>
    <row r="21" spans="1:13" ht="21.6" customHeight="1" x14ac:dyDescent="0.3">
      <c r="A21" s="85"/>
      <c r="B21" s="86"/>
      <c r="C21" s="90"/>
      <c r="D21" s="90"/>
      <c r="E21" s="90"/>
      <c r="F21" s="90"/>
      <c r="G21" s="90"/>
      <c r="H21" s="90"/>
      <c r="I21" s="90"/>
      <c r="J21" s="90"/>
      <c r="K21" s="90"/>
      <c r="L21" s="90"/>
      <c r="M21" s="90"/>
    </row>
    <row r="22" spans="1:13" ht="15.6" x14ac:dyDescent="0.3">
      <c r="A22" s="85"/>
      <c r="B22" s="86"/>
      <c r="C22" s="90"/>
      <c r="D22" s="90"/>
      <c r="E22" s="90"/>
      <c r="F22" s="90"/>
      <c r="G22" s="90"/>
      <c r="H22" s="90"/>
      <c r="I22" s="90"/>
      <c r="J22" s="90"/>
      <c r="K22" s="90"/>
      <c r="L22" s="90"/>
      <c r="M22" s="90"/>
    </row>
    <row r="23" spans="1:13" ht="15" customHeight="1" x14ac:dyDescent="0.3">
      <c r="A23" s="85"/>
      <c r="B23" s="86"/>
      <c r="C23" s="90"/>
      <c r="D23" s="90"/>
      <c r="E23" s="90"/>
      <c r="F23" s="90"/>
      <c r="G23" s="90"/>
      <c r="H23" s="90"/>
      <c r="I23" s="90"/>
      <c r="J23" s="90"/>
      <c r="K23" s="90"/>
      <c r="L23" s="90"/>
      <c r="M23" s="90"/>
    </row>
    <row r="24" spans="1:13" ht="17.399999999999999" customHeight="1" x14ac:dyDescent="0.3">
      <c r="A24" s="85"/>
      <c r="B24" s="86"/>
      <c r="C24" s="90"/>
      <c r="D24" s="90"/>
      <c r="E24" s="90"/>
      <c r="F24" s="90"/>
      <c r="G24" s="90"/>
      <c r="H24" s="90"/>
      <c r="I24" s="90"/>
      <c r="J24" s="90"/>
      <c r="K24" s="90"/>
      <c r="L24" s="90"/>
      <c r="M24" s="90"/>
    </row>
    <row r="25" spans="1:13" ht="21.75" customHeight="1" x14ac:dyDescent="0.3">
      <c r="A25" s="85"/>
      <c r="B25" s="86"/>
      <c r="C25" s="90"/>
      <c r="D25" s="90"/>
      <c r="E25" s="90"/>
      <c r="F25" s="90"/>
      <c r="G25" s="90"/>
      <c r="H25" s="90"/>
      <c r="I25" s="90"/>
      <c r="J25" s="90"/>
      <c r="K25" s="90"/>
      <c r="L25" s="90"/>
      <c r="M25" s="90"/>
    </row>
    <row r="26" spans="1:13" ht="15.6" x14ac:dyDescent="0.3">
      <c r="A26" s="85"/>
      <c r="B26" s="86"/>
      <c r="C26" s="90"/>
      <c r="D26" s="90"/>
      <c r="E26" s="90"/>
      <c r="F26" s="90"/>
      <c r="G26" s="90"/>
      <c r="H26" s="90"/>
      <c r="I26" s="90"/>
      <c r="J26" s="90"/>
      <c r="K26" s="90"/>
      <c r="L26" s="90"/>
      <c r="M26" s="90"/>
    </row>
    <row r="27" spans="1:13" ht="15.6" x14ac:dyDescent="0.3">
      <c r="A27" s="85"/>
      <c r="B27" s="86"/>
      <c r="C27" s="90"/>
      <c r="D27" s="90"/>
      <c r="E27" s="90"/>
      <c r="F27" s="90"/>
      <c r="G27" s="90"/>
      <c r="H27" s="90"/>
      <c r="I27" s="90"/>
      <c r="J27" s="90"/>
      <c r="K27" s="90"/>
      <c r="L27" s="90"/>
      <c r="M27" s="90"/>
    </row>
    <row r="28" spans="1:13" ht="15" customHeight="1" x14ac:dyDescent="0.3">
      <c r="A28" s="85"/>
      <c r="B28" s="86"/>
      <c r="C28" s="90"/>
      <c r="D28" s="90"/>
      <c r="E28" s="90"/>
      <c r="F28" s="90"/>
      <c r="G28" s="90"/>
      <c r="H28" s="90"/>
      <c r="I28" s="90"/>
      <c r="J28" s="90"/>
      <c r="K28" s="90"/>
      <c r="L28" s="90"/>
      <c r="M28" s="90"/>
    </row>
    <row r="29" spans="1:13" ht="18.600000000000001" customHeight="1" x14ac:dyDescent="0.3">
      <c r="A29" s="85"/>
      <c r="B29" s="86"/>
      <c r="C29" s="90"/>
      <c r="D29" s="90"/>
      <c r="E29" s="90"/>
      <c r="F29" s="90"/>
      <c r="G29" s="90"/>
      <c r="H29" s="90"/>
      <c r="I29" s="90"/>
      <c r="J29" s="90"/>
      <c r="K29" s="90"/>
      <c r="L29" s="90"/>
      <c r="M29" s="90"/>
    </row>
    <row r="30" spans="1:13" ht="15.6" x14ac:dyDescent="0.3">
      <c r="A30" s="85"/>
      <c r="B30" s="86"/>
      <c r="C30" s="90"/>
      <c r="D30" s="90"/>
      <c r="E30" s="90"/>
      <c r="F30" s="90"/>
      <c r="G30" s="90"/>
      <c r="H30" s="90"/>
      <c r="I30" s="90"/>
      <c r="J30" s="90"/>
      <c r="K30" s="90"/>
      <c r="L30" s="90"/>
      <c r="M30" s="90"/>
    </row>
    <row r="31" spans="1:13" ht="15.6" x14ac:dyDescent="0.3">
      <c r="A31" s="85"/>
      <c r="B31" s="86"/>
      <c r="C31" s="90"/>
      <c r="D31" s="90"/>
      <c r="E31" s="90"/>
      <c r="F31" s="90"/>
      <c r="G31" s="90"/>
      <c r="H31" s="90"/>
      <c r="I31" s="90"/>
      <c r="J31" s="90"/>
      <c r="K31" s="90"/>
      <c r="L31" s="90"/>
      <c r="M31" s="90"/>
    </row>
    <row r="32" spans="1:13" ht="15.6" x14ac:dyDescent="0.3">
      <c r="A32" s="85"/>
      <c r="B32" s="86"/>
      <c r="C32" s="90"/>
      <c r="D32" s="90"/>
      <c r="E32" s="90"/>
      <c r="F32" s="90"/>
      <c r="G32" s="90"/>
      <c r="H32" s="90"/>
      <c r="I32" s="90"/>
      <c r="J32" s="90"/>
      <c r="K32" s="90"/>
      <c r="L32" s="90"/>
      <c r="M32" s="90"/>
    </row>
    <row r="33" spans="1:13" ht="15.6" x14ac:dyDescent="0.3">
      <c r="A33" s="85"/>
      <c r="B33" s="86"/>
      <c r="C33" s="90"/>
      <c r="D33" s="90"/>
      <c r="E33" s="90"/>
      <c r="F33" s="90"/>
      <c r="G33" s="90"/>
      <c r="H33" s="90"/>
      <c r="I33" s="90"/>
      <c r="J33" s="90"/>
      <c r="K33" s="90"/>
      <c r="L33" s="90"/>
      <c r="M33" s="90"/>
    </row>
    <row r="34" spans="1:13" ht="15.6" x14ac:dyDescent="0.3">
      <c r="A34" s="85"/>
      <c r="B34" s="86"/>
      <c r="C34" s="90"/>
      <c r="D34" s="90"/>
      <c r="E34" s="90"/>
      <c r="F34" s="90"/>
      <c r="G34" s="90"/>
      <c r="H34" s="90"/>
      <c r="I34" s="90"/>
      <c r="J34" s="90"/>
      <c r="K34" s="90"/>
      <c r="L34" s="90"/>
      <c r="M34" s="90"/>
    </row>
    <row r="35" spans="1:13" ht="15.6" x14ac:dyDescent="0.3">
      <c r="A35" s="85"/>
      <c r="B35" s="86"/>
      <c r="C35" s="90"/>
      <c r="D35" s="90"/>
      <c r="E35" s="90"/>
      <c r="F35" s="90"/>
      <c r="G35" s="90"/>
      <c r="H35" s="90"/>
      <c r="I35" s="90"/>
      <c r="J35" s="90"/>
      <c r="K35" s="90"/>
      <c r="L35" s="90"/>
      <c r="M35" s="90"/>
    </row>
    <row r="36" spans="1:13" ht="15.6" x14ac:dyDescent="0.3">
      <c r="A36" s="85"/>
      <c r="B36" s="86"/>
      <c r="C36" s="90"/>
      <c r="D36" s="90"/>
      <c r="E36" s="90"/>
      <c r="F36" s="90"/>
      <c r="G36" s="90"/>
      <c r="H36" s="90"/>
      <c r="I36" s="90"/>
      <c r="J36" s="90"/>
      <c r="K36" s="90"/>
      <c r="L36" s="90"/>
      <c r="M36" s="90"/>
    </row>
    <row r="37" spans="1:13" ht="15.6" x14ac:dyDescent="0.3">
      <c r="A37" s="85"/>
      <c r="B37" s="86"/>
      <c r="C37" s="90"/>
      <c r="D37" s="90"/>
      <c r="E37" s="90"/>
      <c r="F37" s="90"/>
      <c r="G37" s="90"/>
      <c r="H37" s="90"/>
      <c r="I37" s="90"/>
      <c r="J37" s="90"/>
      <c r="K37" s="90"/>
      <c r="L37" s="90"/>
      <c r="M37" s="90"/>
    </row>
    <row r="38" spans="1:13" ht="15.6" x14ac:dyDescent="0.3">
      <c r="A38" s="85"/>
      <c r="B38" s="86"/>
      <c r="C38" s="90"/>
      <c r="D38" s="90"/>
      <c r="E38" s="90"/>
      <c r="F38" s="90"/>
      <c r="G38" s="90"/>
      <c r="H38" s="90"/>
      <c r="I38" s="90"/>
      <c r="J38" s="90"/>
      <c r="K38" s="90"/>
      <c r="L38" s="90"/>
      <c r="M38" s="90"/>
    </row>
    <row r="39" spans="1:13" ht="18.600000000000001" customHeight="1" x14ac:dyDescent="0.3">
      <c r="A39" s="85"/>
      <c r="B39" s="86"/>
      <c r="C39" s="90"/>
      <c r="D39" s="90"/>
      <c r="E39" s="90"/>
      <c r="F39" s="90"/>
      <c r="G39" s="90"/>
      <c r="H39" s="90"/>
      <c r="I39" s="90"/>
      <c r="J39" s="90"/>
      <c r="K39" s="90"/>
      <c r="L39" s="90"/>
      <c r="M39" s="90"/>
    </row>
    <row r="40" spans="1:13" ht="15.6" x14ac:dyDescent="0.3">
      <c r="A40" s="85"/>
      <c r="B40" s="86"/>
      <c r="C40" s="90"/>
      <c r="D40" s="90"/>
      <c r="E40" s="90"/>
      <c r="F40" s="90"/>
      <c r="G40" s="90"/>
      <c r="H40" s="90"/>
      <c r="I40" s="90"/>
      <c r="J40" s="90"/>
      <c r="K40" s="90"/>
      <c r="L40" s="90"/>
      <c r="M40" s="90"/>
    </row>
    <row r="41" spans="1:13" ht="15.6" x14ac:dyDescent="0.3">
      <c r="A41" s="85"/>
      <c r="B41" s="86"/>
      <c r="C41" s="90"/>
      <c r="D41" s="90"/>
      <c r="E41" s="90"/>
      <c r="F41" s="90"/>
      <c r="G41" s="90"/>
      <c r="H41" s="90"/>
      <c r="I41" s="90"/>
      <c r="J41" s="90"/>
      <c r="K41" s="90"/>
      <c r="L41" s="90"/>
      <c r="M41" s="90"/>
    </row>
    <row r="42" spans="1:13" ht="15.6" x14ac:dyDescent="0.3">
      <c r="A42" s="85"/>
      <c r="B42" s="86"/>
      <c r="C42" s="90"/>
      <c r="D42" s="90"/>
      <c r="E42" s="90"/>
      <c r="F42" s="90"/>
      <c r="G42" s="90"/>
      <c r="H42" s="90"/>
      <c r="I42" s="90"/>
      <c r="J42" s="90"/>
      <c r="K42" s="90"/>
      <c r="L42" s="90"/>
      <c r="M42" s="90"/>
    </row>
    <row r="43" spans="1:13" ht="15.6" x14ac:dyDescent="0.3">
      <c r="A43" s="85"/>
      <c r="B43" s="86"/>
      <c r="C43" s="90"/>
      <c r="D43" s="90"/>
      <c r="E43" s="90"/>
      <c r="F43" s="90"/>
      <c r="G43" s="90"/>
      <c r="H43" s="90"/>
      <c r="I43" s="90"/>
      <c r="J43" s="90"/>
      <c r="K43" s="90"/>
      <c r="L43" s="90"/>
      <c r="M43" s="90"/>
    </row>
    <row r="44" spans="1:13" ht="15.6" x14ac:dyDescent="0.3">
      <c r="A44" s="85"/>
      <c r="B44" s="86"/>
      <c r="C44" s="90"/>
      <c r="D44" s="90"/>
      <c r="E44" s="90"/>
      <c r="F44" s="90"/>
      <c r="G44" s="90"/>
      <c r="H44" s="90"/>
      <c r="I44" s="90"/>
      <c r="J44" s="90"/>
      <c r="K44" s="90"/>
      <c r="L44" s="90"/>
      <c r="M44" s="90"/>
    </row>
    <row r="45" spans="1:13" ht="15.6" x14ac:dyDescent="0.3">
      <c r="A45" s="85"/>
      <c r="B45" s="86"/>
      <c r="C45" s="90"/>
      <c r="D45" s="90"/>
      <c r="E45" s="90"/>
      <c r="F45" s="90"/>
      <c r="G45" s="90"/>
      <c r="H45" s="90"/>
      <c r="I45" s="90"/>
      <c r="J45" s="90"/>
      <c r="K45" s="90"/>
      <c r="L45" s="90"/>
      <c r="M45" s="90"/>
    </row>
    <row r="46" spans="1:13" ht="15.6" x14ac:dyDescent="0.3">
      <c r="A46" s="85"/>
      <c r="B46" s="86"/>
      <c r="C46" s="90"/>
      <c r="D46" s="90"/>
      <c r="E46" s="90"/>
      <c r="F46" s="90"/>
      <c r="G46" s="90"/>
      <c r="H46" s="90"/>
      <c r="I46" s="90"/>
      <c r="J46" s="90"/>
      <c r="K46" s="90"/>
      <c r="L46" s="90"/>
      <c r="M46" s="90"/>
    </row>
    <row r="47" spans="1:13" ht="15.6" x14ac:dyDescent="0.3">
      <c r="A47" s="85"/>
      <c r="B47" s="86"/>
      <c r="C47" s="90"/>
      <c r="D47" s="90"/>
      <c r="E47" s="90"/>
      <c r="F47" s="90"/>
      <c r="G47" s="90"/>
      <c r="H47" s="90"/>
      <c r="I47" s="90"/>
      <c r="J47" s="90"/>
      <c r="K47" s="90"/>
      <c r="L47" s="90"/>
      <c r="M47" s="90"/>
    </row>
    <row r="48" spans="1:13" ht="15.6" x14ac:dyDescent="0.3">
      <c r="A48" s="85"/>
      <c r="B48" s="86"/>
      <c r="C48" s="90"/>
      <c r="D48" s="90"/>
      <c r="E48" s="90"/>
      <c r="F48" s="90"/>
      <c r="G48" s="90"/>
      <c r="H48" s="90"/>
      <c r="I48" s="90"/>
      <c r="J48" s="90"/>
      <c r="K48" s="90"/>
      <c r="L48" s="90"/>
      <c r="M48" s="90"/>
    </row>
    <row r="49" spans="1:13" ht="15.6" x14ac:dyDescent="0.3">
      <c r="A49" s="85"/>
      <c r="B49" s="86"/>
      <c r="C49" s="90"/>
      <c r="D49" s="90"/>
      <c r="E49" s="90"/>
      <c r="F49" s="90"/>
      <c r="G49" s="90"/>
      <c r="H49" s="90"/>
      <c r="I49" s="90"/>
      <c r="J49" s="90"/>
      <c r="K49" s="90"/>
      <c r="L49" s="90"/>
      <c r="M49" s="90"/>
    </row>
    <row r="50" spans="1:13" ht="15.6" x14ac:dyDescent="0.3">
      <c r="A50" s="85"/>
      <c r="B50" s="86"/>
      <c r="C50" s="90"/>
      <c r="D50" s="90"/>
      <c r="E50" s="90"/>
      <c r="F50" s="90"/>
      <c r="G50" s="90"/>
      <c r="H50" s="90"/>
      <c r="I50" s="90"/>
      <c r="J50" s="90"/>
      <c r="K50" s="90"/>
      <c r="L50" s="90"/>
      <c r="M50" s="90"/>
    </row>
    <row r="51" spans="1:13" ht="15.6" x14ac:dyDescent="0.3">
      <c r="A51" s="85"/>
      <c r="B51" s="86"/>
      <c r="C51" s="90"/>
      <c r="D51" s="90"/>
      <c r="E51" s="90"/>
      <c r="F51" s="90"/>
      <c r="G51" s="90"/>
      <c r="H51" s="90"/>
      <c r="I51" s="90"/>
      <c r="J51" s="90"/>
      <c r="K51" s="90"/>
      <c r="L51" s="90"/>
      <c r="M51" s="90"/>
    </row>
    <row r="52" spans="1:13" ht="15.6" x14ac:dyDescent="0.3">
      <c r="A52" s="85"/>
      <c r="B52" s="86"/>
      <c r="C52" s="90"/>
      <c r="D52" s="90"/>
      <c r="E52" s="90"/>
      <c r="F52" s="90"/>
      <c r="G52" s="90"/>
      <c r="H52" s="90"/>
      <c r="I52" s="90"/>
      <c r="J52" s="90"/>
      <c r="K52" s="90"/>
      <c r="L52" s="90"/>
      <c r="M52" s="90"/>
    </row>
    <row r="53" spans="1:13" ht="15.6" x14ac:dyDescent="0.3">
      <c r="A53" s="85"/>
      <c r="B53" s="86"/>
      <c r="C53" s="90"/>
      <c r="D53" s="90"/>
      <c r="E53" s="90"/>
      <c r="F53" s="90"/>
      <c r="G53" s="90"/>
      <c r="H53" s="90"/>
      <c r="I53" s="90"/>
      <c r="J53" s="90"/>
      <c r="K53" s="90"/>
      <c r="L53" s="90"/>
      <c r="M53" s="90"/>
    </row>
    <row r="54" spans="1:13" ht="15.6" x14ac:dyDescent="0.3">
      <c r="A54" s="85"/>
      <c r="B54" s="86"/>
      <c r="C54" s="90"/>
      <c r="D54" s="90"/>
      <c r="E54" s="90"/>
      <c r="F54" s="90"/>
      <c r="G54" s="90"/>
      <c r="H54" s="90"/>
      <c r="I54" s="90"/>
      <c r="J54" s="90"/>
      <c r="K54" s="90"/>
      <c r="L54" s="90"/>
      <c r="M54" s="90"/>
    </row>
    <row r="55" spans="1:13" ht="15.6" x14ac:dyDescent="0.3">
      <c r="A55" s="85"/>
      <c r="B55" s="86"/>
      <c r="C55" s="90"/>
      <c r="D55" s="90"/>
      <c r="E55" s="90"/>
      <c r="F55" s="90"/>
      <c r="G55" s="90"/>
      <c r="H55" s="90"/>
      <c r="I55" s="90"/>
      <c r="J55" s="90"/>
      <c r="K55" s="90"/>
      <c r="L55" s="90"/>
      <c r="M55" s="90"/>
    </row>
    <row r="56" spans="1:13" ht="15.6" x14ac:dyDescent="0.3">
      <c r="A56" s="85"/>
      <c r="B56" s="86"/>
      <c r="C56" s="90"/>
      <c r="D56" s="90"/>
      <c r="E56" s="90"/>
      <c r="F56" s="90"/>
      <c r="G56" s="90"/>
      <c r="H56" s="90"/>
      <c r="I56" s="90"/>
      <c r="J56" s="90"/>
      <c r="K56" s="90"/>
      <c r="L56" s="90"/>
      <c r="M56" s="90"/>
    </row>
    <row r="57" spans="1:13" ht="15.6" x14ac:dyDescent="0.3">
      <c r="A57" s="85"/>
      <c r="B57" s="86"/>
      <c r="C57" s="90"/>
      <c r="D57" s="90"/>
      <c r="E57" s="90"/>
      <c r="F57" s="90"/>
      <c r="G57" s="90"/>
      <c r="H57" s="90"/>
      <c r="I57" s="90"/>
      <c r="J57" s="90"/>
      <c r="K57" s="90"/>
      <c r="L57" s="90"/>
      <c r="M57" s="90"/>
    </row>
    <row r="58" spans="1:13" ht="15.6" x14ac:dyDescent="0.3">
      <c r="A58" s="85"/>
      <c r="B58" s="86"/>
      <c r="C58" s="90"/>
      <c r="D58" s="90"/>
      <c r="E58" s="90"/>
      <c r="F58" s="90"/>
      <c r="G58" s="90"/>
      <c r="H58" s="90"/>
      <c r="I58" s="90"/>
      <c r="J58" s="90"/>
      <c r="K58" s="90"/>
      <c r="L58" s="90"/>
      <c r="M58" s="90"/>
    </row>
    <row r="59" spans="1:13" ht="15.6" x14ac:dyDescent="0.3">
      <c r="A59" s="85"/>
      <c r="B59" s="86"/>
      <c r="C59" s="90"/>
      <c r="D59" s="90"/>
      <c r="E59" s="90"/>
      <c r="F59" s="90"/>
      <c r="G59" s="90"/>
      <c r="H59" s="90"/>
      <c r="I59" s="90"/>
      <c r="J59" s="90"/>
      <c r="K59" s="90"/>
      <c r="L59" s="90"/>
      <c r="M59" s="90"/>
    </row>
    <row r="60" spans="1:13" ht="15.6" x14ac:dyDescent="0.3">
      <c r="A60" s="85"/>
      <c r="B60" s="86"/>
      <c r="C60" s="90"/>
      <c r="D60" s="90"/>
      <c r="E60" s="90"/>
      <c r="F60" s="90"/>
      <c r="G60" s="90"/>
      <c r="H60" s="90"/>
      <c r="I60" s="90"/>
      <c r="J60" s="90"/>
      <c r="K60" s="90"/>
      <c r="L60" s="90"/>
      <c r="M60" s="90"/>
    </row>
    <row r="61" spans="1:13" ht="15.6" x14ac:dyDescent="0.3">
      <c r="A61" s="85"/>
      <c r="B61" s="86"/>
      <c r="C61" s="90"/>
      <c r="D61" s="90"/>
      <c r="E61" s="90"/>
      <c r="F61" s="90"/>
      <c r="G61" s="90"/>
      <c r="H61" s="90"/>
      <c r="I61" s="90"/>
      <c r="J61" s="90"/>
      <c r="K61" s="90"/>
      <c r="L61" s="90"/>
      <c r="M61" s="90"/>
    </row>
    <row r="62" spans="1:13" ht="15.6" x14ac:dyDescent="0.3">
      <c r="A62" s="85"/>
      <c r="B62" s="86"/>
      <c r="C62" s="90"/>
      <c r="D62" s="90"/>
      <c r="E62" s="90"/>
      <c r="F62" s="90"/>
      <c r="G62" s="90"/>
      <c r="H62" s="90"/>
      <c r="I62" s="90"/>
      <c r="J62" s="90"/>
      <c r="K62" s="90"/>
      <c r="L62" s="90"/>
      <c r="M62" s="90"/>
    </row>
    <row r="63" spans="1:13" ht="15.6" x14ac:dyDescent="0.3">
      <c r="A63" s="85"/>
      <c r="B63" s="86"/>
      <c r="C63" s="90"/>
      <c r="D63" s="90"/>
      <c r="E63" s="90"/>
      <c r="F63" s="90"/>
      <c r="G63" s="90"/>
      <c r="H63" s="90"/>
      <c r="I63" s="90"/>
      <c r="J63" s="90"/>
      <c r="K63" s="90"/>
      <c r="L63" s="90"/>
      <c r="M63" s="90"/>
    </row>
    <row r="64" spans="1:13" ht="15.6" x14ac:dyDescent="0.3">
      <c r="A64" s="85"/>
      <c r="B64" s="86"/>
      <c r="C64" s="90"/>
      <c r="D64" s="90"/>
      <c r="E64" s="90"/>
      <c r="F64" s="90"/>
      <c r="G64" s="90"/>
      <c r="H64" s="90"/>
      <c r="I64" s="90"/>
      <c r="J64" s="90"/>
      <c r="K64" s="90"/>
      <c r="L64" s="90"/>
      <c r="M64" s="90"/>
    </row>
    <row r="65" spans="1:13" ht="15.6" x14ac:dyDescent="0.3">
      <c r="A65" s="85"/>
      <c r="B65" s="86"/>
      <c r="C65" s="90"/>
      <c r="D65" s="90"/>
      <c r="E65" s="90"/>
      <c r="F65" s="90"/>
      <c r="G65" s="90"/>
      <c r="H65" s="90"/>
      <c r="I65" s="90"/>
      <c r="J65" s="90"/>
      <c r="K65" s="90"/>
      <c r="L65" s="90"/>
      <c r="M65" s="90"/>
    </row>
    <row r="66" spans="1:13" ht="15.6" x14ac:dyDescent="0.3">
      <c r="A66" s="85"/>
      <c r="B66" s="86"/>
      <c r="C66" s="90"/>
      <c r="D66" s="90"/>
      <c r="E66" s="90"/>
      <c r="F66" s="90"/>
      <c r="G66" s="90"/>
      <c r="H66" s="90"/>
      <c r="I66" s="90"/>
      <c r="J66" s="90"/>
      <c r="K66" s="90"/>
      <c r="L66" s="90"/>
      <c r="M66" s="90"/>
    </row>
    <row r="67" spans="1:13" ht="15.6" x14ac:dyDescent="0.3">
      <c r="A67" s="85"/>
      <c r="B67" s="86"/>
      <c r="C67" s="90"/>
      <c r="D67" s="90"/>
      <c r="E67" s="90"/>
      <c r="F67" s="90"/>
      <c r="G67" s="90"/>
      <c r="H67" s="90"/>
      <c r="I67" s="90"/>
      <c r="J67" s="90"/>
      <c r="K67" s="90"/>
      <c r="L67" s="90"/>
      <c r="M67" s="90"/>
    </row>
    <row r="68" spans="1:13" ht="15.6" x14ac:dyDescent="0.3">
      <c r="A68" s="85"/>
      <c r="B68" s="86"/>
      <c r="C68" s="90"/>
      <c r="D68" s="90"/>
      <c r="E68" s="90"/>
      <c r="F68" s="90"/>
      <c r="G68" s="90"/>
      <c r="H68" s="90"/>
      <c r="I68" s="90"/>
      <c r="J68" s="90"/>
      <c r="K68" s="90"/>
      <c r="L68" s="90"/>
      <c r="M68" s="90"/>
    </row>
    <row r="69" spans="1:13" ht="15.6" x14ac:dyDescent="0.3">
      <c r="A69" s="85"/>
      <c r="B69" s="86"/>
      <c r="C69" s="90"/>
      <c r="D69" s="90"/>
      <c r="E69" s="90"/>
      <c r="F69" s="90"/>
      <c r="G69" s="90"/>
      <c r="H69" s="90"/>
      <c r="I69" s="90"/>
      <c r="J69" s="90"/>
      <c r="K69" s="90"/>
      <c r="L69" s="90"/>
      <c r="M69" s="90"/>
    </row>
    <row r="70" spans="1:13" ht="15.6" x14ac:dyDescent="0.3">
      <c r="A70" s="85"/>
      <c r="B70" s="86"/>
      <c r="C70" s="90"/>
      <c r="D70" s="90"/>
      <c r="E70" s="90"/>
      <c r="F70" s="90"/>
      <c r="G70" s="90"/>
      <c r="H70" s="90"/>
      <c r="I70" s="90"/>
      <c r="J70" s="90"/>
      <c r="K70" s="90"/>
      <c r="L70" s="90"/>
      <c r="M70" s="90"/>
    </row>
    <row r="71" spans="1:13" ht="15.6" x14ac:dyDescent="0.3">
      <c r="A71" s="85"/>
      <c r="B71" s="86"/>
      <c r="C71" s="90"/>
      <c r="D71" s="90"/>
      <c r="E71" s="90"/>
      <c r="F71" s="90"/>
      <c r="G71" s="90"/>
      <c r="H71" s="90"/>
      <c r="I71" s="90"/>
      <c r="J71" s="90"/>
      <c r="K71" s="90"/>
      <c r="L71" s="90"/>
      <c r="M71" s="90"/>
    </row>
    <row r="72" spans="1:13" ht="15.6" x14ac:dyDescent="0.3">
      <c r="A72" s="85"/>
      <c r="B72" s="86"/>
      <c r="C72" s="90"/>
      <c r="D72" s="90"/>
      <c r="E72" s="90"/>
      <c r="F72" s="90"/>
      <c r="G72" s="90"/>
      <c r="H72" s="90"/>
      <c r="I72" s="90"/>
      <c r="J72" s="90"/>
      <c r="K72" s="90"/>
      <c r="L72" s="90"/>
      <c r="M72" s="90"/>
    </row>
    <row r="73" spans="1:13" ht="15.6" x14ac:dyDescent="0.3">
      <c r="A73" s="85"/>
      <c r="B73" s="86"/>
      <c r="C73" s="90"/>
      <c r="D73" s="90"/>
      <c r="E73" s="90"/>
      <c r="F73" s="90"/>
      <c r="G73" s="90"/>
      <c r="H73" s="90"/>
      <c r="I73" s="90"/>
      <c r="J73" s="90"/>
      <c r="K73" s="90"/>
      <c r="L73" s="90"/>
      <c r="M73" s="90"/>
    </row>
    <row r="74" spans="1:13" ht="15.6" x14ac:dyDescent="0.3">
      <c r="A74" s="85"/>
      <c r="B74" s="86"/>
      <c r="C74" s="90"/>
      <c r="D74" s="90"/>
      <c r="E74" s="90"/>
      <c r="F74" s="90"/>
      <c r="G74" s="90"/>
      <c r="H74" s="90"/>
      <c r="I74" s="90"/>
      <c r="J74" s="90"/>
      <c r="K74" s="90"/>
      <c r="L74" s="90"/>
      <c r="M74" s="90"/>
    </row>
    <row r="75" spans="1:13" ht="15.6" x14ac:dyDescent="0.3">
      <c r="A75" s="85"/>
      <c r="B75" s="86"/>
      <c r="C75" s="90"/>
      <c r="D75" s="90"/>
      <c r="E75" s="90"/>
      <c r="F75" s="90"/>
      <c r="G75" s="90"/>
      <c r="H75" s="90"/>
      <c r="I75" s="90"/>
      <c r="J75" s="90"/>
      <c r="K75" s="90"/>
      <c r="L75" s="90"/>
      <c r="M75" s="90"/>
    </row>
    <row r="76" spans="1:13" ht="15.6" x14ac:dyDescent="0.3">
      <c r="A76" s="85"/>
      <c r="B76" s="86"/>
      <c r="C76" s="90"/>
      <c r="D76" s="90"/>
      <c r="E76" s="90"/>
      <c r="F76" s="90"/>
      <c r="G76" s="90"/>
      <c r="H76" s="90"/>
      <c r="I76" s="90"/>
      <c r="J76" s="90"/>
      <c r="K76" s="90"/>
      <c r="L76" s="90"/>
      <c r="M76" s="90"/>
    </row>
    <row r="77" spans="1:13" ht="15.6" x14ac:dyDescent="0.3">
      <c r="A77" s="85"/>
      <c r="B77" s="86"/>
      <c r="C77" s="90"/>
      <c r="D77" s="90"/>
      <c r="E77" s="90"/>
      <c r="F77" s="90"/>
      <c r="G77" s="90"/>
      <c r="H77" s="90"/>
      <c r="I77" s="90"/>
      <c r="J77" s="90"/>
      <c r="K77" s="90"/>
      <c r="L77" s="90"/>
      <c r="M77" s="90"/>
    </row>
    <row r="78" spans="1:13" ht="15.6" x14ac:dyDescent="0.3">
      <c r="A78" s="85"/>
      <c r="B78" s="86"/>
      <c r="C78" s="90"/>
      <c r="D78" s="90"/>
      <c r="E78" s="90"/>
      <c r="F78" s="90"/>
      <c r="G78" s="90"/>
      <c r="H78" s="90"/>
      <c r="I78" s="90"/>
      <c r="J78" s="90"/>
      <c r="K78" s="90"/>
      <c r="L78" s="90"/>
      <c r="M78" s="90"/>
    </row>
    <row r="79" spans="1:13" ht="15.6" x14ac:dyDescent="0.3">
      <c r="A79" s="85"/>
      <c r="B79" s="86"/>
      <c r="C79" s="90"/>
      <c r="D79" s="90"/>
      <c r="E79" s="90"/>
      <c r="F79" s="90"/>
      <c r="G79" s="90"/>
      <c r="H79" s="90"/>
      <c r="I79" s="90"/>
      <c r="J79" s="90"/>
      <c r="K79" s="90"/>
      <c r="L79" s="90"/>
      <c r="M79" s="90"/>
    </row>
    <row r="80" spans="1:13" ht="15.6" x14ac:dyDescent="0.3">
      <c r="A80" s="85"/>
      <c r="B80" s="86"/>
      <c r="C80" s="90"/>
      <c r="D80" s="90"/>
      <c r="E80" s="90"/>
      <c r="F80" s="90"/>
      <c r="G80" s="90"/>
      <c r="H80" s="90"/>
      <c r="I80" s="90"/>
      <c r="J80" s="90"/>
      <c r="K80" s="90"/>
      <c r="L80" s="90"/>
      <c r="M80" s="90"/>
    </row>
    <row r="81" spans="1:13" ht="15.6" x14ac:dyDescent="0.3">
      <c r="A81" s="85"/>
      <c r="B81" s="86"/>
      <c r="C81" s="90"/>
      <c r="D81" s="90"/>
      <c r="E81" s="90"/>
      <c r="F81" s="90"/>
      <c r="G81" s="90"/>
      <c r="H81" s="90"/>
      <c r="I81" s="90"/>
      <c r="J81" s="90"/>
      <c r="K81" s="90"/>
      <c r="L81" s="90"/>
      <c r="M81" s="90"/>
    </row>
    <row r="82" spans="1:13" ht="15.6" x14ac:dyDescent="0.3">
      <c r="A82" s="85"/>
      <c r="B82" s="86"/>
      <c r="C82" s="90"/>
      <c r="D82" s="90"/>
      <c r="E82" s="90"/>
      <c r="F82" s="90"/>
      <c r="G82" s="90"/>
      <c r="H82" s="90"/>
      <c r="I82" s="90"/>
      <c r="J82" s="90"/>
      <c r="K82" s="90"/>
      <c r="L82" s="90"/>
      <c r="M82" s="90"/>
    </row>
    <row r="83" spans="1:13" ht="15.6" x14ac:dyDescent="0.3">
      <c r="A83" s="85"/>
      <c r="B83" s="86"/>
      <c r="C83" s="90"/>
      <c r="D83" s="90"/>
      <c r="E83" s="90"/>
      <c r="F83" s="90"/>
      <c r="G83" s="90"/>
      <c r="H83" s="90"/>
      <c r="I83" s="90"/>
      <c r="J83" s="90"/>
      <c r="K83" s="90"/>
      <c r="L83" s="90"/>
      <c r="M83" s="90"/>
    </row>
    <row r="84" spans="1:13" ht="15.6" x14ac:dyDescent="0.3">
      <c r="A84" s="85"/>
      <c r="B84" s="86"/>
      <c r="C84" s="90"/>
      <c r="D84" s="90"/>
      <c r="E84" s="90"/>
      <c r="F84" s="90"/>
      <c r="G84" s="90"/>
      <c r="H84" s="90"/>
      <c r="I84" s="90"/>
      <c r="J84" s="90"/>
      <c r="K84" s="90"/>
      <c r="L84" s="90"/>
      <c r="M84" s="90"/>
    </row>
    <row r="85" spans="1:13" ht="15.6" x14ac:dyDescent="0.3">
      <c r="A85" s="85"/>
      <c r="B85" s="86"/>
      <c r="C85" s="90"/>
      <c r="D85" s="90"/>
      <c r="E85" s="90"/>
      <c r="F85" s="90"/>
      <c r="G85" s="90"/>
      <c r="H85" s="90"/>
      <c r="I85" s="90"/>
      <c r="J85" s="90"/>
      <c r="K85" s="90"/>
      <c r="L85" s="90"/>
      <c r="M85" s="90"/>
    </row>
    <row r="86" spans="1:13" ht="15.6" x14ac:dyDescent="0.3">
      <c r="A86" s="85"/>
      <c r="B86" s="86"/>
      <c r="C86" s="90"/>
      <c r="D86" s="90"/>
      <c r="E86" s="90"/>
      <c r="F86" s="90"/>
      <c r="G86" s="90"/>
      <c r="H86" s="90"/>
      <c r="I86" s="90"/>
      <c r="J86" s="90"/>
      <c r="K86" s="90"/>
      <c r="L86" s="90"/>
      <c r="M86" s="90"/>
    </row>
    <row r="87" spans="1:13" ht="15.6" x14ac:dyDescent="0.3">
      <c r="A87" s="85"/>
      <c r="B87" s="86"/>
      <c r="C87" s="90"/>
      <c r="D87" s="90"/>
      <c r="E87" s="90"/>
      <c r="F87" s="90"/>
      <c r="G87" s="90"/>
      <c r="H87" s="90"/>
      <c r="I87" s="90"/>
      <c r="J87" s="90"/>
      <c r="K87" s="90"/>
      <c r="L87" s="90"/>
      <c r="M87" s="90"/>
    </row>
    <row r="88" spans="1:13" ht="15.6" x14ac:dyDescent="0.3">
      <c r="A88" s="85"/>
      <c r="B88" s="86"/>
      <c r="C88" s="90"/>
      <c r="D88" s="90"/>
      <c r="E88" s="90"/>
      <c r="F88" s="90"/>
      <c r="G88" s="90"/>
      <c r="H88" s="90"/>
      <c r="I88" s="90"/>
      <c r="J88" s="90"/>
      <c r="K88" s="90"/>
      <c r="L88" s="90"/>
      <c r="M88" s="90"/>
    </row>
    <row r="89" spans="1:13" ht="15.6" x14ac:dyDescent="0.3">
      <c r="A89" s="85"/>
      <c r="B89" s="86"/>
      <c r="C89" s="90"/>
      <c r="D89" s="90"/>
      <c r="E89" s="90"/>
      <c r="F89" s="90"/>
      <c r="G89" s="90"/>
      <c r="H89" s="90"/>
      <c r="I89" s="90"/>
      <c r="J89" s="90"/>
      <c r="K89" s="90"/>
      <c r="L89" s="90"/>
      <c r="M89" s="90"/>
    </row>
    <row r="90" spans="1:13" ht="15.6" x14ac:dyDescent="0.3">
      <c r="A90" s="85"/>
      <c r="B90" s="86"/>
      <c r="C90" s="90"/>
      <c r="D90" s="90"/>
      <c r="E90" s="90"/>
      <c r="F90" s="90"/>
      <c r="G90" s="90"/>
      <c r="H90" s="90"/>
      <c r="I90" s="90"/>
      <c r="J90" s="90"/>
      <c r="K90" s="90"/>
      <c r="L90" s="90"/>
      <c r="M90" s="90"/>
    </row>
    <row r="91" spans="1:13" ht="15.6" x14ac:dyDescent="0.3">
      <c r="A91" s="85"/>
      <c r="B91" s="86"/>
      <c r="C91" s="90"/>
      <c r="D91" s="90"/>
      <c r="E91" s="90"/>
      <c r="F91" s="90"/>
      <c r="G91" s="90"/>
      <c r="H91" s="90"/>
      <c r="I91" s="90"/>
      <c r="J91" s="90"/>
      <c r="K91" s="90"/>
      <c r="L91" s="90"/>
      <c r="M91" s="90"/>
    </row>
    <row r="92" spans="1:13" ht="15.6" x14ac:dyDescent="0.3">
      <c r="A92" s="85"/>
      <c r="B92" s="86"/>
      <c r="C92" s="90"/>
      <c r="D92" s="90"/>
      <c r="E92" s="90"/>
      <c r="F92" s="90"/>
      <c r="G92" s="90"/>
      <c r="H92" s="90"/>
      <c r="I92" s="90"/>
      <c r="J92" s="90"/>
      <c r="K92" s="90"/>
      <c r="L92" s="90"/>
      <c r="M92" s="90"/>
    </row>
    <row r="93" spans="1:13" ht="15.6" x14ac:dyDescent="0.3">
      <c r="A93" s="85"/>
      <c r="B93" s="86"/>
      <c r="C93" s="90"/>
      <c r="D93" s="90"/>
      <c r="E93" s="90"/>
      <c r="F93" s="90"/>
      <c r="G93" s="90"/>
      <c r="H93" s="90"/>
      <c r="I93" s="90"/>
      <c r="J93" s="90"/>
      <c r="K93" s="90"/>
      <c r="L93" s="90"/>
      <c r="M93" s="90"/>
    </row>
    <row r="94" spans="1:13" ht="15.6" x14ac:dyDescent="0.3">
      <c r="A94" s="85"/>
      <c r="B94" s="86"/>
      <c r="C94" s="90"/>
      <c r="D94" s="90"/>
      <c r="E94" s="90"/>
      <c r="F94" s="90"/>
      <c r="G94" s="90"/>
      <c r="H94" s="90"/>
      <c r="I94" s="90"/>
      <c r="J94" s="90"/>
      <c r="K94" s="90"/>
      <c r="L94" s="90"/>
      <c r="M94" s="90"/>
    </row>
    <row r="95" spans="1:13" ht="15.6" x14ac:dyDescent="0.3">
      <c r="A95" s="85"/>
      <c r="B95" s="86"/>
      <c r="C95" s="90"/>
      <c r="D95" s="90"/>
      <c r="E95" s="90"/>
      <c r="F95" s="90"/>
      <c r="G95" s="90"/>
      <c r="H95" s="90"/>
      <c r="I95" s="90"/>
      <c r="J95" s="90"/>
      <c r="K95" s="90"/>
      <c r="L95" s="90"/>
      <c r="M95" s="90"/>
    </row>
    <row r="96" spans="1:13" ht="15.6" x14ac:dyDescent="0.3">
      <c r="A96" s="85"/>
      <c r="B96" s="86"/>
      <c r="C96" s="90"/>
      <c r="D96" s="90"/>
      <c r="E96" s="90"/>
      <c r="F96" s="90"/>
      <c r="G96" s="90"/>
      <c r="H96" s="90"/>
      <c r="I96" s="90"/>
      <c r="J96" s="90"/>
      <c r="K96" s="90"/>
      <c r="L96" s="90"/>
      <c r="M96" s="90"/>
    </row>
    <row r="97" spans="1:13" ht="15.6" x14ac:dyDescent="0.3">
      <c r="A97" s="85"/>
      <c r="B97" s="86"/>
      <c r="C97" s="90"/>
      <c r="D97" s="90"/>
      <c r="E97" s="90"/>
      <c r="F97" s="90"/>
      <c r="G97" s="90"/>
      <c r="H97" s="90"/>
      <c r="I97" s="90"/>
      <c r="J97" s="90"/>
      <c r="K97" s="90"/>
      <c r="L97" s="90"/>
      <c r="M97" s="90"/>
    </row>
    <row r="98" spans="1:13" ht="15.6" x14ac:dyDescent="0.3">
      <c r="A98" s="85"/>
      <c r="B98" s="86"/>
      <c r="C98" s="90"/>
      <c r="D98" s="90"/>
      <c r="E98" s="90"/>
      <c r="F98" s="90"/>
      <c r="G98" s="90"/>
      <c r="H98" s="90"/>
      <c r="I98" s="90"/>
      <c r="J98" s="90"/>
      <c r="K98" s="90"/>
      <c r="L98" s="90"/>
      <c r="M98" s="90"/>
    </row>
    <row r="99" spans="1:13" ht="15.6" x14ac:dyDescent="0.3">
      <c r="A99" s="85"/>
      <c r="B99" s="86"/>
      <c r="C99" s="90"/>
      <c r="D99" s="90"/>
      <c r="E99" s="90"/>
      <c r="F99" s="90"/>
      <c r="G99" s="90"/>
      <c r="H99" s="90"/>
      <c r="I99" s="90"/>
      <c r="J99" s="90"/>
      <c r="K99" s="90"/>
      <c r="L99" s="90"/>
      <c r="M99" s="90"/>
    </row>
    <row r="100" spans="1:13" ht="15.6" x14ac:dyDescent="0.3">
      <c r="A100" s="85"/>
      <c r="B100" s="86"/>
      <c r="C100" s="90"/>
      <c r="D100" s="90"/>
      <c r="E100" s="90"/>
      <c r="F100" s="90"/>
      <c r="G100" s="90"/>
      <c r="H100" s="90"/>
      <c r="I100" s="90"/>
      <c r="J100" s="90"/>
      <c r="K100" s="90"/>
      <c r="L100" s="90"/>
      <c r="M100" s="90"/>
    </row>
    <row r="101" spans="1:13" ht="15.6" x14ac:dyDescent="0.3">
      <c r="A101" s="85"/>
      <c r="B101" s="86"/>
      <c r="C101" s="90"/>
      <c r="D101" s="90"/>
      <c r="E101" s="90"/>
      <c r="F101" s="90"/>
      <c r="G101" s="90"/>
      <c r="H101" s="90"/>
      <c r="I101" s="90"/>
      <c r="J101" s="90"/>
      <c r="K101" s="90"/>
      <c r="L101" s="90"/>
      <c r="M101" s="90"/>
    </row>
    <row r="102" spans="1:13" ht="15.6" x14ac:dyDescent="0.3">
      <c r="A102" s="85"/>
      <c r="B102" s="86"/>
      <c r="C102" s="90"/>
      <c r="D102" s="90"/>
      <c r="E102" s="90"/>
      <c r="F102" s="90"/>
      <c r="G102" s="90"/>
      <c r="H102" s="90"/>
      <c r="I102" s="90"/>
      <c r="J102" s="90"/>
      <c r="K102" s="90"/>
      <c r="L102" s="90"/>
      <c r="M102" s="90"/>
    </row>
    <row r="103" spans="1:13" ht="15.6" x14ac:dyDescent="0.3">
      <c r="A103" s="85"/>
      <c r="B103" s="86"/>
      <c r="C103" s="90"/>
      <c r="D103" s="90"/>
      <c r="E103" s="90"/>
      <c r="F103" s="90"/>
      <c r="G103" s="90"/>
      <c r="H103" s="90"/>
      <c r="I103" s="90"/>
      <c r="J103" s="90"/>
      <c r="K103" s="90"/>
      <c r="L103" s="90"/>
      <c r="M103" s="90"/>
    </row>
    <row r="104" spans="1:13" ht="15.6" x14ac:dyDescent="0.3">
      <c r="A104" s="85"/>
      <c r="B104" s="86"/>
      <c r="C104" s="90"/>
      <c r="D104" s="90"/>
      <c r="E104" s="90"/>
      <c r="F104" s="90"/>
      <c r="G104" s="90"/>
      <c r="H104" s="90"/>
      <c r="I104" s="90"/>
      <c r="J104" s="90"/>
      <c r="K104" s="90"/>
      <c r="L104" s="90"/>
      <c r="M104" s="90"/>
    </row>
    <row r="105" spans="1:13" ht="15.6" x14ac:dyDescent="0.3">
      <c r="A105" s="85"/>
      <c r="B105" s="86"/>
      <c r="C105" s="90"/>
      <c r="D105" s="90"/>
      <c r="E105" s="90"/>
      <c r="F105" s="90"/>
      <c r="G105" s="90"/>
      <c r="H105" s="90"/>
      <c r="I105" s="90"/>
      <c r="J105" s="90"/>
      <c r="K105" s="90"/>
      <c r="L105" s="90"/>
      <c r="M105" s="90"/>
    </row>
    <row r="106" spans="1:13" ht="15.6" x14ac:dyDescent="0.3">
      <c r="A106" s="85"/>
      <c r="B106" s="86"/>
      <c r="C106" s="90"/>
      <c r="D106" s="90"/>
      <c r="E106" s="90"/>
      <c r="F106" s="90"/>
      <c r="G106" s="90"/>
      <c r="H106" s="90"/>
      <c r="I106" s="90"/>
      <c r="J106" s="90"/>
      <c r="K106" s="90"/>
      <c r="L106" s="90"/>
      <c r="M106" s="90"/>
    </row>
    <row r="107" spans="1:13" ht="15.6" x14ac:dyDescent="0.3">
      <c r="A107" s="85"/>
      <c r="B107" s="86"/>
      <c r="C107" s="90"/>
      <c r="D107" s="90"/>
      <c r="E107" s="90"/>
      <c r="F107" s="90"/>
      <c r="G107" s="90"/>
      <c r="H107" s="90"/>
      <c r="I107" s="90"/>
      <c r="J107" s="90"/>
      <c r="K107" s="90"/>
      <c r="L107" s="90"/>
      <c r="M107" s="90"/>
    </row>
    <row r="108" spans="1:13" ht="15.6" x14ac:dyDescent="0.3">
      <c r="A108" s="85"/>
      <c r="B108" s="86"/>
      <c r="C108" s="90"/>
      <c r="D108" s="90"/>
      <c r="E108" s="90"/>
      <c r="F108" s="90"/>
      <c r="G108" s="90"/>
      <c r="H108" s="90"/>
      <c r="I108" s="90"/>
      <c r="J108" s="90"/>
      <c r="K108" s="90"/>
      <c r="L108" s="90"/>
      <c r="M108" s="90"/>
    </row>
    <row r="109" spans="1:13" ht="15.6" x14ac:dyDescent="0.3">
      <c r="A109" s="85"/>
      <c r="B109" s="86"/>
      <c r="C109" s="90"/>
      <c r="D109" s="90"/>
      <c r="E109" s="90"/>
      <c r="F109" s="90"/>
      <c r="G109" s="90"/>
      <c r="H109" s="90"/>
      <c r="I109" s="90"/>
      <c r="J109" s="90"/>
      <c r="K109" s="90"/>
      <c r="L109" s="90"/>
      <c r="M109" s="90"/>
    </row>
    <row r="110" spans="1:13" ht="15.6" x14ac:dyDescent="0.3">
      <c r="A110" s="85"/>
      <c r="B110" s="86"/>
      <c r="C110" s="90"/>
      <c r="D110" s="90"/>
      <c r="E110" s="90"/>
      <c r="F110" s="90"/>
      <c r="G110" s="90"/>
      <c r="H110" s="90"/>
      <c r="I110" s="90"/>
      <c r="J110" s="90"/>
      <c r="K110" s="90"/>
      <c r="L110" s="90"/>
      <c r="M110" s="90"/>
    </row>
    <row r="111" spans="1:13" ht="15.6" x14ac:dyDescent="0.3">
      <c r="A111" s="85"/>
      <c r="B111" s="86"/>
      <c r="C111" s="90"/>
      <c r="D111" s="90"/>
      <c r="E111" s="90"/>
      <c r="F111" s="90"/>
      <c r="G111" s="90"/>
      <c r="H111" s="90"/>
      <c r="I111" s="90"/>
      <c r="J111" s="90"/>
      <c r="K111" s="90"/>
      <c r="L111" s="90"/>
      <c r="M111" s="90"/>
    </row>
    <row r="112" spans="1:13" ht="15.6" x14ac:dyDescent="0.3">
      <c r="A112" s="85"/>
      <c r="B112" s="86"/>
      <c r="C112" s="90"/>
      <c r="D112" s="90"/>
      <c r="E112" s="90"/>
      <c r="F112" s="90"/>
      <c r="G112" s="90"/>
      <c r="H112" s="90"/>
      <c r="I112" s="90"/>
      <c r="J112" s="90"/>
      <c r="K112" s="90"/>
      <c r="L112" s="90"/>
      <c r="M112" s="90"/>
    </row>
    <row r="113" spans="1:13" ht="15.6" x14ac:dyDescent="0.3">
      <c r="A113" s="85"/>
      <c r="B113" s="86"/>
      <c r="C113" s="90"/>
      <c r="D113" s="90"/>
      <c r="E113" s="90"/>
      <c r="F113" s="90"/>
      <c r="G113" s="90"/>
      <c r="H113" s="90"/>
      <c r="I113" s="90"/>
      <c r="J113" s="90"/>
      <c r="K113" s="90"/>
      <c r="L113" s="90"/>
      <c r="M113" s="90"/>
    </row>
    <row r="114" spans="1:13" ht="15.6" x14ac:dyDescent="0.3">
      <c r="A114" s="85"/>
      <c r="B114" s="86"/>
      <c r="C114" s="90"/>
      <c r="D114" s="90"/>
      <c r="E114" s="90"/>
      <c r="F114" s="90"/>
      <c r="G114" s="90"/>
      <c r="H114" s="90"/>
      <c r="I114" s="90"/>
      <c r="J114" s="90"/>
      <c r="K114" s="90"/>
      <c r="L114" s="90"/>
      <c r="M114" s="90"/>
    </row>
    <row r="115" spans="1:13" ht="15.6" x14ac:dyDescent="0.3">
      <c r="A115" s="85"/>
      <c r="B115" s="86"/>
      <c r="C115" s="90"/>
      <c r="D115" s="90"/>
      <c r="E115" s="90"/>
      <c r="F115" s="90"/>
      <c r="G115" s="90"/>
      <c r="H115" s="90"/>
      <c r="I115" s="90"/>
      <c r="J115" s="90"/>
      <c r="K115" s="90"/>
      <c r="L115" s="90"/>
      <c r="M115" s="90"/>
    </row>
    <row r="116" spans="1:13" ht="15.6" x14ac:dyDescent="0.3">
      <c r="A116" s="85"/>
      <c r="B116" s="86"/>
      <c r="C116" s="90"/>
      <c r="D116" s="90"/>
      <c r="E116" s="90"/>
      <c r="F116" s="90"/>
      <c r="G116" s="90"/>
      <c r="H116" s="90"/>
      <c r="I116" s="90"/>
      <c r="J116" s="90"/>
      <c r="K116" s="90"/>
      <c r="L116" s="90"/>
      <c r="M116" s="90"/>
    </row>
    <row r="117" spans="1:13" ht="15.6" x14ac:dyDescent="0.3">
      <c r="A117" s="85"/>
      <c r="B117" s="86"/>
      <c r="C117" s="90"/>
      <c r="D117" s="90"/>
      <c r="E117" s="90"/>
      <c r="F117" s="90"/>
      <c r="G117" s="90"/>
      <c r="H117" s="90"/>
      <c r="I117" s="90"/>
      <c r="J117" s="90"/>
      <c r="K117" s="90"/>
      <c r="L117" s="90"/>
      <c r="M117" s="90"/>
    </row>
    <row r="118" spans="1:13" ht="15.6" x14ac:dyDescent="0.3">
      <c r="A118" s="85"/>
      <c r="B118" s="86"/>
      <c r="C118" s="90"/>
      <c r="D118" s="90"/>
      <c r="E118" s="90"/>
      <c r="F118" s="90"/>
      <c r="G118" s="90"/>
      <c r="H118" s="90"/>
      <c r="I118" s="90"/>
      <c r="J118" s="90"/>
      <c r="K118" s="90"/>
      <c r="L118" s="90"/>
      <c r="M118" s="90"/>
    </row>
    <row r="119" spans="1:13" ht="15.6" x14ac:dyDescent="0.3">
      <c r="A119" s="85"/>
      <c r="B119" s="86"/>
      <c r="C119" s="90"/>
      <c r="D119" s="90"/>
      <c r="E119" s="90"/>
      <c r="F119" s="90"/>
      <c r="G119" s="90"/>
      <c r="H119" s="90"/>
      <c r="I119" s="90"/>
      <c r="J119" s="90"/>
      <c r="K119" s="90"/>
      <c r="L119" s="90"/>
      <c r="M119" s="90"/>
    </row>
    <row r="120" spans="1:13" ht="15.6" x14ac:dyDescent="0.3">
      <c r="A120" s="85"/>
      <c r="B120" s="86"/>
      <c r="C120" s="90"/>
      <c r="D120" s="90"/>
      <c r="E120" s="90"/>
      <c r="F120" s="90"/>
      <c r="G120" s="90"/>
      <c r="H120" s="90"/>
      <c r="I120" s="90"/>
      <c r="J120" s="90"/>
      <c r="K120" s="90"/>
      <c r="L120" s="90"/>
      <c r="M120" s="90"/>
    </row>
    <row r="121" spans="1:13" ht="15.6" x14ac:dyDescent="0.3">
      <c r="A121" s="85"/>
      <c r="B121" s="86"/>
      <c r="C121" s="90"/>
      <c r="D121" s="90"/>
      <c r="E121" s="90"/>
      <c r="F121" s="90"/>
      <c r="G121" s="90"/>
      <c r="H121" s="90"/>
      <c r="I121" s="90"/>
      <c r="J121" s="90"/>
      <c r="K121" s="90"/>
      <c r="L121" s="90"/>
      <c r="M121" s="90"/>
    </row>
    <row r="122" spans="1:13" ht="15.6" x14ac:dyDescent="0.3">
      <c r="A122" s="85"/>
      <c r="B122" s="86"/>
      <c r="C122" s="90"/>
      <c r="D122" s="90"/>
      <c r="E122" s="90"/>
      <c r="F122" s="90"/>
      <c r="G122" s="90"/>
      <c r="H122" s="90"/>
      <c r="I122" s="90"/>
      <c r="J122" s="90"/>
      <c r="K122" s="90"/>
      <c r="L122" s="90"/>
      <c r="M122" s="90"/>
    </row>
    <row r="123" spans="1:13" ht="15.6" x14ac:dyDescent="0.3">
      <c r="A123" s="85"/>
      <c r="B123" s="86"/>
      <c r="C123" s="90"/>
      <c r="D123" s="90"/>
      <c r="E123" s="90"/>
      <c r="F123" s="90"/>
      <c r="G123" s="90"/>
      <c r="H123" s="90"/>
      <c r="I123" s="90"/>
      <c r="J123" s="90"/>
      <c r="K123" s="90"/>
      <c r="L123" s="90"/>
      <c r="M123" s="90"/>
    </row>
    <row r="124" spans="1:13" ht="15.6" x14ac:dyDescent="0.3">
      <c r="A124" s="85"/>
      <c r="B124" s="86"/>
      <c r="C124" s="90"/>
      <c r="D124" s="90"/>
      <c r="E124" s="90"/>
      <c r="F124" s="90"/>
      <c r="G124" s="90"/>
      <c r="H124" s="90"/>
      <c r="I124" s="90"/>
      <c r="J124" s="90"/>
      <c r="K124" s="90"/>
      <c r="L124" s="90"/>
      <c r="M124" s="90"/>
    </row>
    <row r="125" spans="1:13" ht="15.6" x14ac:dyDescent="0.3">
      <c r="A125" s="85"/>
      <c r="B125" s="86"/>
      <c r="C125" s="90"/>
      <c r="D125" s="90"/>
      <c r="E125" s="90"/>
      <c r="F125" s="90"/>
      <c r="G125" s="90"/>
      <c r="H125" s="90"/>
      <c r="I125" s="90"/>
      <c r="J125" s="90"/>
      <c r="K125" s="90"/>
      <c r="L125" s="90"/>
      <c r="M125" s="90"/>
    </row>
    <row r="126" spans="1:13" ht="15.6" x14ac:dyDescent="0.3">
      <c r="A126" s="85"/>
      <c r="B126" s="86"/>
      <c r="C126" s="90"/>
      <c r="D126" s="90"/>
      <c r="E126" s="90"/>
      <c r="F126" s="90"/>
      <c r="G126" s="90"/>
      <c r="H126" s="90"/>
      <c r="I126" s="90"/>
      <c r="J126" s="90"/>
      <c r="K126" s="90"/>
      <c r="L126" s="90"/>
      <c r="M126" s="90"/>
    </row>
    <row r="127" spans="1:13" ht="15.6" x14ac:dyDescent="0.3">
      <c r="A127" s="85"/>
      <c r="B127" s="86"/>
      <c r="C127" s="90"/>
      <c r="D127" s="90"/>
      <c r="E127" s="90"/>
      <c r="F127" s="90"/>
      <c r="G127" s="90"/>
      <c r="H127" s="90"/>
      <c r="I127" s="90"/>
      <c r="J127" s="90"/>
      <c r="K127" s="90"/>
      <c r="L127" s="90"/>
      <c r="M127" s="90"/>
    </row>
    <row r="128" spans="1:13" ht="15.6" x14ac:dyDescent="0.3">
      <c r="A128" s="85"/>
      <c r="B128" s="86"/>
      <c r="C128" s="90"/>
      <c r="D128" s="90"/>
      <c r="E128" s="90"/>
      <c r="F128" s="90"/>
      <c r="G128" s="90"/>
      <c r="H128" s="90"/>
      <c r="I128" s="90"/>
      <c r="J128" s="90"/>
      <c r="K128" s="90"/>
      <c r="L128" s="90"/>
      <c r="M128" s="90"/>
    </row>
    <row r="129" spans="1:13" ht="15.6" x14ac:dyDescent="0.3">
      <c r="A129" s="85"/>
      <c r="B129" s="86"/>
      <c r="C129" s="90"/>
      <c r="D129" s="90"/>
      <c r="E129" s="90"/>
      <c r="F129" s="90"/>
      <c r="G129" s="90"/>
      <c r="H129" s="90"/>
      <c r="I129" s="90"/>
      <c r="J129" s="90"/>
      <c r="K129" s="90"/>
      <c r="L129" s="90"/>
      <c r="M129" s="90"/>
    </row>
    <row r="130" spans="1:13" ht="15.6" x14ac:dyDescent="0.3">
      <c r="A130" s="85"/>
      <c r="B130" s="86"/>
      <c r="C130" s="90"/>
      <c r="D130" s="90"/>
      <c r="E130" s="90"/>
      <c r="F130" s="90"/>
      <c r="G130" s="90"/>
      <c r="H130" s="90"/>
      <c r="I130" s="90"/>
      <c r="J130" s="90"/>
      <c r="K130" s="90"/>
      <c r="L130" s="90"/>
      <c r="M130" s="90"/>
    </row>
    <row r="131" spans="1:13" ht="15.6" x14ac:dyDescent="0.3">
      <c r="A131" s="85"/>
      <c r="B131" s="86"/>
      <c r="C131" s="90"/>
      <c r="D131" s="90"/>
      <c r="E131" s="90"/>
      <c r="F131" s="90"/>
      <c r="G131" s="90"/>
      <c r="H131" s="90"/>
      <c r="I131" s="90"/>
      <c r="J131" s="90"/>
      <c r="K131" s="90"/>
      <c r="L131" s="90"/>
      <c r="M131" s="90"/>
    </row>
    <row r="132" spans="1:13" ht="15.6" x14ac:dyDescent="0.3">
      <c r="A132" s="85"/>
      <c r="B132" s="86"/>
      <c r="C132" s="90"/>
      <c r="D132" s="90"/>
      <c r="E132" s="90"/>
      <c r="F132" s="90"/>
      <c r="G132" s="90"/>
      <c r="H132" s="90"/>
      <c r="I132" s="90"/>
      <c r="J132" s="90"/>
      <c r="K132" s="90"/>
      <c r="L132" s="90"/>
      <c r="M132" s="90"/>
    </row>
    <row r="133" spans="1:13" ht="15.6" x14ac:dyDescent="0.3">
      <c r="A133" s="85"/>
      <c r="B133" s="86"/>
      <c r="C133" s="90"/>
      <c r="D133" s="90"/>
      <c r="E133" s="90"/>
      <c r="F133" s="90"/>
      <c r="G133" s="90"/>
      <c r="H133" s="90"/>
      <c r="I133" s="90"/>
      <c r="J133" s="90"/>
      <c r="K133" s="90"/>
      <c r="L133" s="90"/>
      <c r="M133" s="90"/>
    </row>
    <row r="134" spans="1:13" ht="15.6" x14ac:dyDescent="0.3">
      <c r="A134" s="85"/>
      <c r="B134" s="86"/>
      <c r="C134" s="90"/>
      <c r="D134" s="90"/>
      <c r="E134" s="90"/>
      <c r="F134" s="90"/>
      <c r="G134" s="90"/>
      <c r="H134" s="90"/>
      <c r="I134" s="90"/>
      <c r="J134" s="90"/>
      <c r="K134" s="90"/>
      <c r="L134" s="90"/>
      <c r="M134" s="90"/>
    </row>
    <row r="135" spans="1:13" ht="15.6" x14ac:dyDescent="0.3">
      <c r="A135" s="85"/>
      <c r="B135" s="86"/>
      <c r="C135" s="90"/>
      <c r="D135" s="90"/>
      <c r="E135" s="90"/>
      <c r="F135" s="90"/>
      <c r="G135" s="90"/>
      <c r="H135" s="90"/>
      <c r="I135" s="90"/>
      <c r="J135" s="90"/>
      <c r="K135" s="90"/>
      <c r="L135" s="90"/>
      <c r="M135" s="90"/>
    </row>
    <row r="136" spans="1:13" ht="15.6" x14ac:dyDescent="0.3">
      <c r="A136" s="85"/>
      <c r="B136" s="86"/>
      <c r="C136" s="90"/>
      <c r="D136" s="90"/>
      <c r="E136" s="90"/>
      <c r="F136" s="90"/>
      <c r="G136" s="90"/>
      <c r="H136" s="90"/>
      <c r="I136" s="90"/>
      <c r="J136" s="90"/>
      <c r="K136" s="90"/>
      <c r="L136" s="90"/>
      <c r="M136" s="90"/>
    </row>
    <row r="137" spans="1:13" ht="15.6" x14ac:dyDescent="0.3">
      <c r="A137" s="85"/>
      <c r="B137" s="86"/>
      <c r="C137" s="90"/>
      <c r="D137" s="90"/>
      <c r="E137" s="90"/>
      <c r="F137" s="90"/>
      <c r="G137" s="90"/>
      <c r="H137" s="90"/>
      <c r="I137" s="90"/>
      <c r="J137" s="90"/>
      <c r="K137" s="90"/>
      <c r="L137" s="90"/>
      <c r="M137" s="90"/>
    </row>
    <row r="138" spans="1:13" ht="15.6" x14ac:dyDescent="0.3">
      <c r="A138" s="85"/>
      <c r="B138" s="86"/>
      <c r="C138" s="90"/>
      <c r="D138" s="90"/>
      <c r="E138" s="90"/>
      <c r="F138" s="90"/>
      <c r="G138" s="90"/>
      <c r="H138" s="90"/>
      <c r="I138" s="90"/>
      <c r="J138" s="90"/>
      <c r="K138" s="90"/>
      <c r="L138" s="90"/>
      <c r="M138" s="90"/>
    </row>
    <row r="139" spans="1:13" ht="15.6" x14ac:dyDescent="0.3">
      <c r="A139" s="85"/>
      <c r="B139" s="86"/>
      <c r="C139" s="90"/>
      <c r="D139" s="90"/>
      <c r="E139" s="90"/>
      <c r="F139" s="90"/>
      <c r="G139" s="90"/>
      <c r="H139" s="90"/>
      <c r="I139" s="90"/>
      <c r="J139" s="90"/>
      <c r="K139" s="90"/>
      <c r="L139" s="90"/>
      <c r="M139" s="90"/>
    </row>
    <row r="140" spans="1:13" ht="15.6" x14ac:dyDescent="0.3">
      <c r="A140" s="85"/>
      <c r="B140" s="86"/>
      <c r="C140" s="90"/>
      <c r="D140" s="90"/>
      <c r="E140" s="90"/>
      <c r="F140" s="90"/>
      <c r="G140" s="90"/>
      <c r="H140" s="90"/>
      <c r="I140" s="90"/>
      <c r="J140" s="90"/>
      <c r="K140" s="90"/>
      <c r="L140" s="90"/>
      <c r="M140" s="90"/>
    </row>
    <row r="141" spans="1:13" ht="15.6" x14ac:dyDescent="0.3">
      <c r="A141" s="85"/>
      <c r="B141" s="86"/>
      <c r="C141" s="90"/>
      <c r="D141" s="90"/>
      <c r="E141" s="90"/>
      <c r="F141" s="90"/>
      <c r="G141" s="90"/>
      <c r="H141" s="90"/>
      <c r="I141" s="90"/>
      <c r="J141" s="90"/>
      <c r="K141" s="90"/>
      <c r="L141" s="90"/>
      <c r="M141" s="90"/>
    </row>
    <row r="142" spans="1:13" ht="15.6" x14ac:dyDescent="0.3">
      <c r="A142" s="85"/>
      <c r="B142" s="86"/>
      <c r="C142" s="90"/>
      <c r="D142" s="90"/>
      <c r="E142" s="90"/>
      <c r="F142" s="90"/>
      <c r="G142" s="90"/>
      <c r="H142" s="90"/>
      <c r="I142" s="90"/>
      <c r="J142" s="90"/>
      <c r="K142" s="90"/>
      <c r="L142" s="90"/>
      <c r="M142" s="90"/>
    </row>
    <row r="143" spans="1:13" ht="15.6" x14ac:dyDescent="0.3">
      <c r="A143" s="85"/>
      <c r="B143" s="86"/>
      <c r="C143" s="90"/>
      <c r="D143" s="90"/>
      <c r="E143" s="90"/>
      <c r="F143" s="90"/>
      <c r="G143" s="90"/>
      <c r="H143" s="90"/>
      <c r="I143" s="90"/>
      <c r="J143" s="90"/>
      <c r="K143" s="90"/>
      <c r="L143" s="90"/>
      <c r="M143" s="90"/>
    </row>
    <row r="144" spans="1:13" ht="15.6" x14ac:dyDescent="0.3">
      <c r="A144" s="85"/>
      <c r="B144" s="86"/>
      <c r="C144" s="90"/>
      <c r="D144" s="90"/>
      <c r="E144" s="90"/>
      <c r="F144" s="90"/>
      <c r="G144" s="90"/>
      <c r="H144" s="90"/>
      <c r="I144" s="90"/>
      <c r="J144" s="90"/>
      <c r="K144" s="90"/>
      <c r="L144" s="90"/>
      <c r="M144" s="90"/>
    </row>
    <row r="145" spans="1:13" ht="15.6" x14ac:dyDescent="0.3">
      <c r="A145" s="85"/>
      <c r="B145" s="86"/>
      <c r="C145" s="90"/>
      <c r="D145" s="90"/>
      <c r="E145" s="90"/>
      <c r="F145" s="90"/>
      <c r="G145" s="90"/>
      <c r="H145" s="90"/>
      <c r="I145" s="90"/>
      <c r="J145" s="90"/>
      <c r="K145" s="90"/>
      <c r="L145" s="90"/>
      <c r="M145" s="90"/>
    </row>
    <row r="146" spans="1:13" ht="15.6" x14ac:dyDescent="0.3">
      <c r="A146" s="85"/>
      <c r="B146" s="86"/>
      <c r="C146" s="90"/>
      <c r="D146" s="90"/>
      <c r="E146" s="90"/>
      <c r="F146" s="90"/>
      <c r="G146" s="90"/>
      <c r="H146" s="90"/>
      <c r="I146" s="90"/>
      <c r="J146" s="90"/>
      <c r="K146" s="90"/>
      <c r="L146" s="90"/>
      <c r="M146" s="90"/>
    </row>
    <row r="147" spans="1:13" ht="15.6" x14ac:dyDescent="0.3">
      <c r="A147" s="85"/>
      <c r="B147" s="86"/>
      <c r="C147" s="90"/>
      <c r="D147" s="90"/>
      <c r="E147" s="90"/>
      <c r="F147" s="90"/>
      <c r="G147" s="90"/>
      <c r="H147" s="90"/>
      <c r="I147" s="90"/>
      <c r="J147" s="90"/>
      <c r="K147" s="90"/>
      <c r="L147" s="90"/>
      <c r="M147" s="90"/>
    </row>
    <row r="148" spans="1:13" ht="15.6" x14ac:dyDescent="0.3">
      <c r="A148" s="85"/>
      <c r="B148" s="86"/>
      <c r="C148" s="90"/>
      <c r="D148" s="90"/>
      <c r="E148" s="90"/>
      <c r="F148" s="90"/>
      <c r="G148" s="90"/>
      <c r="H148" s="90"/>
      <c r="I148" s="90"/>
      <c r="J148" s="90"/>
      <c r="K148" s="90"/>
      <c r="L148" s="90"/>
      <c r="M148" s="90"/>
    </row>
    <row r="149" spans="1:13" ht="15.6" x14ac:dyDescent="0.3">
      <c r="A149" s="85"/>
      <c r="B149" s="86"/>
      <c r="C149" s="90"/>
      <c r="D149" s="90"/>
      <c r="E149" s="90"/>
      <c r="F149" s="90"/>
      <c r="G149" s="90"/>
      <c r="H149" s="90"/>
      <c r="I149" s="90"/>
      <c r="J149" s="90"/>
      <c r="K149" s="90"/>
      <c r="L149" s="90"/>
      <c r="M149" s="90"/>
    </row>
    <row r="150" spans="1:13" ht="15.6" x14ac:dyDescent="0.3">
      <c r="A150" s="85"/>
      <c r="B150" s="86"/>
      <c r="C150" s="90"/>
      <c r="D150" s="90"/>
      <c r="E150" s="90"/>
      <c r="F150" s="90"/>
      <c r="G150" s="90"/>
      <c r="H150" s="90"/>
      <c r="I150" s="90"/>
      <c r="J150" s="90"/>
      <c r="K150" s="90"/>
      <c r="L150" s="90"/>
      <c r="M150" s="90"/>
    </row>
    <row r="313" spans="11:13" ht="15" thickBot="1" x14ac:dyDescent="0.35"/>
    <row r="314" spans="11:13" ht="66.599999999999994" thickBot="1" x14ac:dyDescent="0.35">
      <c r="K314" s="92" t="s">
        <v>109</v>
      </c>
      <c r="L314" s="88"/>
      <c r="M314" s="93" t="s">
        <v>110</v>
      </c>
    </row>
    <row r="315" spans="11:13" ht="27" thickBot="1" x14ac:dyDescent="0.35">
      <c r="K315" s="94" t="s">
        <v>111</v>
      </c>
      <c r="L315" s="88"/>
      <c r="M315" s="95" t="s">
        <v>112</v>
      </c>
    </row>
    <row r="316" spans="11:13" ht="27" thickBot="1" x14ac:dyDescent="0.35">
      <c r="K316" s="94" t="s">
        <v>113</v>
      </c>
      <c r="L316" s="88"/>
      <c r="M316" s="95" t="s">
        <v>114</v>
      </c>
    </row>
    <row r="317" spans="11:13" ht="27" thickBot="1" x14ac:dyDescent="0.35">
      <c r="K317" s="94" t="s">
        <v>115</v>
      </c>
      <c r="L317" s="88"/>
      <c r="M317" s="95" t="s">
        <v>116</v>
      </c>
    </row>
    <row r="318" spans="11:13" ht="93" thickBot="1" x14ac:dyDescent="0.35">
      <c r="K318" s="93" t="s">
        <v>117</v>
      </c>
      <c r="L318" s="89"/>
      <c r="M318" s="96" t="s">
        <v>118</v>
      </c>
    </row>
    <row r="319" spans="11:13" ht="159" thickBot="1" x14ac:dyDescent="0.35">
      <c r="K319" s="97" t="s">
        <v>119</v>
      </c>
      <c r="L319" s="89"/>
      <c r="M319" s="92" t="s">
        <v>120</v>
      </c>
    </row>
    <row r="320" spans="11:13" ht="79.8" thickBot="1" x14ac:dyDescent="0.35">
      <c r="K320" s="97" t="s">
        <v>121</v>
      </c>
      <c r="L320" s="89"/>
      <c r="M320" s="97" t="s">
        <v>122</v>
      </c>
    </row>
    <row r="321" spans="11:13" ht="27" thickBot="1" x14ac:dyDescent="0.35">
      <c r="K321" s="97" t="s">
        <v>123</v>
      </c>
      <c r="L321" s="89"/>
      <c r="M321" s="97" t="s">
        <v>124</v>
      </c>
    </row>
    <row r="322" spans="11:13" ht="27" thickBot="1" x14ac:dyDescent="0.35">
      <c r="K322" s="97" t="s">
        <v>125</v>
      </c>
      <c r="L322" s="89"/>
      <c r="M322" s="97" t="s">
        <v>126</v>
      </c>
    </row>
    <row r="323" spans="11:13" ht="40.200000000000003" thickBot="1" x14ac:dyDescent="0.35">
      <c r="M323" s="95" t="s">
        <v>127</v>
      </c>
    </row>
    <row r="324" spans="11:13" ht="40.200000000000003" thickBot="1" x14ac:dyDescent="0.35">
      <c r="M324" s="98" t="s">
        <v>128</v>
      </c>
    </row>
    <row r="325" spans="11:13" ht="15" thickBot="1" x14ac:dyDescent="0.35">
      <c r="M325" s="95" t="s">
        <v>129</v>
      </c>
    </row>
    <row r="326" spans="11:13" ht="53.4" thickBot="1" x14ac:dyDescent="0.35">
      <c r="M326" s="95" t="s">
        <v>130</v>
      </c>
    </row>
    <row r="327" spans="11:13" ht="27" thickBot="1" x14ac:dyDescent="0.35">
      <c r="M327" s="95" t="s">
        <v>131</v>
      </c>
    </row>
    <row r="328" spans="11:13" ht="27" thickBot="1" x14ac:dyDescent="0.35">
      <c r="M328" s="95" t="s">
        <v>132</v>
      </c>
    </row>
    <row r="329" spans="11:13" ht="15" thickBot="1" x14ac:dyDescent="0.35">
      <c r="M329" s="95" t="s">
        <v>133</v>
      </c>
    </row>
    <row r="330" spans="11:13" ht="15" thickBot="1" x14ac:dyDescent="0.35">
      <c r="M330" s="95" t="s">
        <v>134</v>
      </c>
    </row>
    <row r="331" spans="11:13" ht="27" thickBot="1" x14ac:dyDescent="0.35">
      <c r="M331" s="95" t="s">
        <v>135</v>
      </c>
    </row>
    <row r="332" spans="11:13" ht="27" thickBot="1" x14ac:dyDescent="0.35">
      <c r="M332" s="95" t="s">
        <v>136</v>
      </c>
    </row>
    <row r="333" spans="11:13" ht="27" thickBot="1" x14ac:dyDescent="0.35">
      <c r="M333" s="95" t="s">
        <v>137</v>
      </c>
    </row>
    <row r="334" spans="11:13" ht="251.4" thickBot="1" x14ac:dyDescent="0.35">
      <c r="M334" s="92" t="s">
        <v>138</v>
      </c>
    </row>
    <row r="335" spans="11:13" ht="27" thickBot="1" x14ac:dyDescent="0.35">
      <c r="M335" s="95" t="s">
        <v>139</v>
      </c>
    </row>
    <row r="336" spans="11:13" ht="27" thickBot="1" x14ac:dyDescent="0.35">
      <c r="M336" s="95" t="s">
        <v>140</v>
      </c>
    </row>
    <row r="337" spans="13:13" ht="53.4" thickBot="1" x14ac:dyDescent="0.35">
      <c r="M337" s="95" t="s">
        <v>141</v>
      </c>
    </row>
  </sheetData>
  <sheetProtection formatCells="0" formatColumns="0" formatRows="0" insertRows="0" autoFilter="0" pivotTables="0"/>
  <mergeCells count="13">
    <mergeCell ref="C1:F1"/>
    <mergeCell ref="C2:F2"/>
    <mergeCell ref="A4:A5"/>
    <mergeCell ref="B4:B5"/>
    <mergeCell ref="C4:C5"/>
    <mergeCell ref="D4:D5"/>
    <mergeCell ref="E4:E5"/>
    <mergeCell ref="F4:F5"/>
    <mergeCell ref="G4:I4"/>
    <mergeCell ref="J4:J5"/>
    <mergeCell ref="K4:K5"/>
    <mergeCell ref="L4:L5"/>
    <mergeCell ref="M4:M5"/>
  </mergeCells>
  <pageMargins left="0.31496062992125984" right="0.15748031496062992" top="0.74803149606299213" bottom="0.74803149606299213" header="0.31496062992125984" footer="0.31496062992125984"/>
  <pageSetup paperSize="8" orientation="landscape" r:id="rId1"/>
  <headerFooter>
    <oddHeader>&amp;C2</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Sheet1!$B$3:$B$69</xm:f>
          </x14:formula1>
          <xm:sqref>A7:A150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F40" sqref="F40"/>
    </sheetView>
  </sheetViews>
  <sheetFormatPr defaultColWidth="9.109375" defaultRowHeight="13.2" x14ac:dyDescent="0.25"/>
  <cols>
    <col min="1" max="1" width="18.44140625" style="127" customWidth="1"/>
    <col min="2" max="2" width="19.88671875" style="127" customWidth="1"/>
    <col min="3" max="3" width="15.6640625" style="127" customWidth="1"/>
    <col min="4" max="4" width="17.6640625" style="127" customWidth="1"/>
    <col min="5" max="5" width="20.109375" style="127" customWidth="1"/>
    <col min="6" max="6" width="29" style="127" customWidth="1"/>
    <col min="7" max="7" width="49.33203125" style="127" customWidth="1"/>
    <col min="8" max="16384" width="9.109375" style="127"/>
  </cols>
  <sheetData>
    <row r="1" spans="1:8" ht="15.6" x14ac:dyDescent="0.3">
      <c r="D1" s="223" t="s">
        <v>236</v>
      </c>
      <c r="E1" s="223"/>
      <c r="F1" s="223"/>
      <c r="G1" s="223"/>
      <c r="H1" s="128"/>
    </row>
    <row r="2" spans="1:8" ht="15.6" x14ac:dyDescent="0.3">
      <c r="A2" s="129"/>
      <c r="B2" s="129"/>
      <c r="C2" s="129"/>
      <c r="D2" s="224" t="s">
        <v>237</v>
      </c>
      <c r="E2" s="224"/>
      <c r="F2" s="224"/>
      <c r="G2" s="129"/>
    </row>
    <row r="3" spans="1:8" ht="13.8" thickBot="1" x14ac:dyDescent="0.3">
      <c r="A3" s="129"/>
      <c r="B3" s="129"/>
      <c r="C3" s="129"/>
      <c r="D3" s="129"/>
      <c r="E3" s="129"/>
      <c r="F3" s="129"/>
      <c r="G3" s="129"/>
    </row>
    <row r="4" spans="1:8" ht="53.4" thickBot="1" x14ac:dyDescent="0.3">
      <c r="A4" s="130" t="s">
        <v>142</v>
      </c>
      <c r="B4" s="131" t="s">
        <v>143</v>
      </c>
      <c r="C4" s="131" t="s">
        <v>144</v>
      </c>
      <c r="D4" s="131" t="s">
        <v>145</v>
      </c>
      <c r="E4" s="131" t="s">
        <v>146</v>
      </c>
      <c r="F4" s="131" t="s">
        <v>147</v>
      </c>
      <c r="G4" s="132" t="s">
        <v>148</v>
      </c>
    </row>
    <row r="5" spans="1:8" ht="15.6" x14ac:dyDescent="0.3">
      <c r="A5" s="103"/>
      <c r="B5" s="104"/>
      <c r="C5" s="103"/>
      <c r="D5" s="103"/>
      <c r="E5" s="103"/>
      <c r="F5" s="105"/>
      <c r="G5" s="105"/>
    </row>
    <row r="6" spans="1:8" ht="15.6" x14ac:dyDescent="0.3">
      <c r="A6" s="99"/>
      <c r="B6" s="99"/>
      <c r="C6" s="99"/>
      <c r="D6" s="99"/>
      <c r="E6" s="99"/>
      <c r="F6" s="100"/>
      <c r="G6" s="100"/>
    </row>
    <row r="7" spans="1:8" ht="15.6" x14ac:dyDescent="0.3">
      <c r="A7" s="99"/>
      <c r="B7" s="99"/>
      <c r="C7" s="99"/>
      <c r="D7" s="99"/>
      <c r="E7" s="99"/>
      <c r="F7" s="100"/>
      <c r="G7" s="100"/>
    </row>
    <row r="8" spans="1:8" ht="15.6" x14ac:dyDescent="0.3">
      <c r="A8" s="99"/>
      <c r="B8" s="99"/>
      <c r="C8" s="99"/>
      <c r="D8" s="99"/>
      <c r="E8" s="99"/>
      <c r="F8" s="100"/>
      <c r="G8" s="100"/>
    </row>
    <row r="9" spans="1:8" ht="15.6" x14ac:dyDescent="0.3">
      <c r="A9" s="99"/>
      <c r="B9" s="99"/>
      <c r="C9" s="99"/>
      <c r="D9" s="99"/>
      <c r="E9" s="99"/>
      <c r="F9" s="100"/>
      <c r="G9" s="100"/>
    </row>
    <row r="10" spans="1:8" ht="15.6" x14ac:dyDescent="0.3">
      <c r="A10" s="99"/>
      <c r="B10" s="99"/>
      <c r="C10" s="99"/>
      <c r="D10" s="99"/>
      <c r="E10" s="99"/>
      <c r="F10" s="101"/>
      <c r="G10" s="101"/>
    </row>
    <row r="11" spans="1:8" ht="15.6" x14ac:dyDescent="0.3">
      <c r="A11" s="99"/>
      <c r="B11" s="99"/>
      <c r="C11" s="99"/>
      <c r="D11" s="99"/>
      <c r="E11" s="99"/>
      <c r="F11" s="101"/>
      <c r="G11" s="101"/>
    </row>
    <row r="12" spans="1:8" ht="15.6" x14ac:dyDescent="0.3">
      <c r="A12" s="99"/>
      <c r="B12" s="99"/>
      <c r="C12" s="99"/>
      <c r="D12" s="99"/>
      <c r="E12" s="99"/>
      <c r="F12" s="101"/>
      <c r="G12" s="101"/>
    </row>
  </sheetData>
  <mergeCells count="2">
    <mergeCell ref="D1:G1"/>
    <mergeCell ref="D2:F2"/>
  </mergeCells>
  <pageMargins left="0.7" right="0.7" top="0.75" bottom="0.75" header="0.3" footer="0.3"/>
  <pageSetup paperSize="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activeCell="A2" sqref="A2:B2"/>
    </sheetView>
  </sheetViews>
  <sheetFormatPr defaultColWidth="9.109375" defaultRowHeight="13.2" x14ac:dyDescent="0.25"/>
  <cols>
    <col min="1" max="1" width="24.33203125" style="127" customWidth="1"/>
    <col min="2" max="2" width="79.33203125" style="127" customWidth="1"/>
    <col min="3" max="16384" width="9.109375" style="127"/>
  </cols>
  <sheetData>
    <row r="1" spans="1:8" ht="15.6" x14ac:dyDescent="0.3">
      <c r="A1" s="225" t="s">
        <v>238</v>
      </c>
      <c r="B1" s="226"/>
      <c r="E1" s="128"/>
    </row>
    <row r="2" spans="1:8" ht="13.5" customHeight="1" x14ac:dyDescent="0.25">
      <c r="A2" s="227" t="s">
        <v>237</v>
      </c>
      <c r="B2" s="228"/>
    </row>
    <row r="3" spans="1:8" ht="13.5" customHeight="1" x14ac:dyDescent="0.25">
      <c r="A3" s="133"/>
      <c r="B3" s="134"/>
    </row>
    <row r="4" spans="1:8" ht="31.5" customHeight="1" x14ac:dyDescent="0.25">
      <c r="A4" s="229" t="s">
        <v>149</v>
      </c>
      <c r="B4" s="230"/>
    </row>
    <row r="5" spans="1:8" x14ac:dyDescent="0.25">
      <c r="A5" s="135" t="s">
        <v>150</v>
      </c>
      <c r="B5" s="135" t="s">
        <v>151</v>
      </c>
    </row>
    <row r="6" spans="1:8" x14ac:dyDescent="0.25">
      <c r="A6" s="136" t="s">
        <v>152</v>
      </c>
      <c r="B6" s="137"/>
      <c r="H6" s="138"/>
    </row>
    <row r="7" spans="1:8" x14ac:dyDescent="0.25">
      <c r="A7" s="136" t="s">
        <v>153</v>
      </c>
      <c r="B7" s="137"/>
    </row>
    <row r="8" spans="1:8" x14ac:dyDescent="0.25">
      <c r="A8" s="136" t="s">
        <v>154</v>
      </c>
      <c r="B8" s="137"/>
    </row>
    <row r="9" spans="1:8" x14ac:dyDescent="0.25">
      <c r="A9" s="136" t="s">
        <v>155</v>
      </c>
      <c r="B9" s="137"/>
    </row>
    <row r="10" spans="1:8" x14ac:dyDescent="0.25">
      <c r="A10" s="136" t="s">
        <v>156</v>
      </c>
      <c r="B10" s="137"/>
    </row>
    <row r="11" spans="1:8" ht="39.6" x14ac:dyDescent="0.25">
      <c r="A11" s="136" t="s">
        <v>157</v>
      </c>
      <c r="B11" s="137"/>
      <c r="G11" s="139"/>
    </row>
    <row r="13" spans="1:8" ht="9" customHeight="1" x14ac:dyDescent="0.25"/>
    <row r="14" spans="1:8" x14ac:dyDescent="0.25">
      <c r="A14" s="102"/>
    </row>
  </sheetData>
  <mergeCells count="3">
    <mergeCell ref="A1:B1"/>
    <mergeCell ref="A2:B2"/>
    <mergeCell ref="A4:B4"/>
  </mergeCells>
  <pageMargins left="0.7" right="0.7" top="0.75" bottom="0.75" header="0.3" footer="0.3"/>
  <pageSetup paperSize="8"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2"/>
  <sheetViews>
    <sheetView workbookViewId="0">
      <selection activeCell="L4" sqref="L4"/>
    </sheetView>
  </sheetViews>
  <sheetFormatPr defaultColWidth="9.109375" defaultRowHeight="13.2" x14ac:dyDescent="0.25"/>
  <cols>
    <col min="1" max="5" width="9.109375" style="127"/>
    <col min="6" max="6" width="10.6640625" style="127" customWidth="1"/>
    <col min="7" max="9" width="9.109375" style="127"/>
    <col min="10" max="10" width="17.88671875" style="127" customWidth="1"/>
    <col min="11" max="16384" width="9.109375" style="127"/>
  </cols>
  <sheetData>
    <row r="1" spans="1:14" ht="15.6" x14ac:dyDescent="0.3">
      <c r="A1" s="238" t="s">
        <v>239</v>
      </c>
      <c r="B1" s="239"/>
      <c r="C1" s="239"/>
      <c r="D1" s="239"/>
      <c r="E1" s="239"/>
      <c r="F1" s="239"/>
      <c r="G1" s="239"/>
      <c r="H1" s="239"/>
      <c r="I1" s="239"/>
      <c r="J1" s="240"/>
      <c r="M1" s="128"/>
    </row>
    <row r="2" spans="1:14" ht="15.6" x14ac:dyDescent="0.3">
      <c r="A2" s="241" t="s">
        <v>237</v>
      </c>
      <c r="B2" s="242"/>
      <c r="C2" s="242"/>
      <c r="D2" s="242"/>
      <c r="E2" s="242"/>
      <c r="F2" s="242"/>
      <c r="G2" s="242"/>
      <c r="H2" s="242"/>
      <c r="I2" s="242"/>
      <c r="J2" s="243"/>
    </row>
    <row r="3" spans="1:14" ht="15.6" x14ac:dyDescent="0.3">
      <c r="A3" s="244"/>
      <c r="B3" s="245"/>
      <c r="C3" s="245"/>
      <c r="D3" s="245"/>
      <c r="E3" s="245"/>
      <c r="F3" s="245"/>
      <c r="G3" s="245"/>
      <c r="H3" s="245"/>
      <c r="I3" s="245"/>
      <c r="J3" s="246"/>
    </row>
    <row r="4" spans="1:14" s="143" customFormat="1" ht="34.5" customHeight="1" x14ac:dyDescent="0.25">
      <c r="A4" s="247" t="s">
        <v>158</v>
      </c>
      <c r="B4" s="247"/>
      <c r="C4" s="247"/>
      <c r="D4" s="140" t="s">
        <v>159</v>
      </c>
      <c r="E4" s="141" t="s">
        <v>160</v>
      </c>
      <c r="F4" s="141" t="s">
        <v>49</v>
      </c>
      <c r="G4" s="247" t="s">
        <v>161</v>
      </c>
      <c r="H4" s="247"/>
      <c r="I4" s="247"/>
      <c r="J4" s="247"/>
      <c r="K4" s="142"/>
    </row>
    <row r="5" spans="1:14" s="145" customFormat="1" ht="68.400000000000006" customHeight="1" x14ac:dyDescent="0.25">
      <c r="A5" s="236" t="s">
        <v>162</v>
      </c>
      <c r="B5" s="236"/>
      <c r="C5" s="236"/>
      <c r="D5" s="144"/>
      <c r="E5" s="144"/>
      <c r="F5" s="144"/>
      <c r="G5" s="237" t="s">
        <v>163</v>
      </c>
      <c r="H5" s="237"/>
      <c r="I5" s="237"/>
      <c r="J5" s="237"/>
    </row>
    <row r="6" spans="1:14" s="145" customFormat="1" ht="94.95" customHeight="1" x14ac:dyDescent="0.25">
      <c r="A6" s="235" t="s">
        <v>164</v>
      </c>
      <c r="B6" s="235"/>
      <c r="C6" s="235"/>
      <c r="D6" s="146"/>
      <c r="E6" s="146"/>
      <c r="F6" s="146"/>
      <c r="G6" s="234" t="s">
        <v>165</v>
      </c>
      <c r="H6" s="234"/>
      <c r="I6" s="234"/>
      <c r="J6" s="234"/>
    </row>
    <row r="7" spans="1:14" s="145" customFormat="1" ht="27" customHeight="1" x14ac:dyDescent="0.25">
      <c r="A7" s="231" t="s">
        <v>166</v>
      </c>
      <c r="B7" s="232"/>
      <c r="C7" s="233"/>
      <c r="D7" s="146"/>
      <c r="E7" s="146"/>
      <c r="F7" s="146"/>
      <c r="G7" s="234"/>
      <c r="H7" s="234"/>
      <c r="I7" s="234"/>
      <c r="J7" s="234"/>
      <c r="K7" s="147"/>
      <c r="L7" s="147"/>
      <c r="M7" s="147"/>
      <c r="N7" s="147"/>
    </row>
    <row r="8" spans="1:14" s="145" customFormat="1" ht="26.25" customHeight="1" x14ac:dyDescent="0.25">
      <c r="A8" s="231" t="s">
        <v>167</v>
      </c>
      <c r="B8" s="232"/>
      <c r="C8" s="233"/>
      <c r="D8" s="146"/>
      <c r="E8" s="146"/>
      <c r="F8" s="146"/>
      <c r="G8" s="234"/>
      <c r="H8" s="234"/>
      <c r="I8" s="234"/>
      <c r="J8" s="234"/>
      <c r="K8" s="147"/>
      <c r="L8" s="147"/>
      <c r="M8" s="147"/>
      <c r="N8" s="147"/>
    </row>
    <row r="9" spans="1:14" s="145" customFormat="1" ht="30.75" customHeight="1" x14ac:dyDescent="0.25">
      <c r="A9" s="231" t="s">
        <v>168</v>
      </c>
      <c r="B9" s="232"/>
      <c r="C9" s="233"/>
      <c r="D9" s="146"/>
      <c r="E9" s="146"/>
      <c r="F9" s="146"/>
      <c r="G9" s="234"/>
      <c r="H9" s="234"/>
      <c r="I9" s="234"/>
      <c r="J9" s="234"/>
      <c r="K9" s="147"/>
      <c r="L9" s="147"/>
      <c r="M9" s="147"/>
      <c r="N9" s="147"/>
    </row>
    <row r="10" spans="1:14" s="145" customFormat="1" ht="52.5" customHeight="1" x14ac:dyDescent="0.25">
      <c r="A10" s="231" t="s">
        <v>169</v>
      </c>
      <c r="B10" s="232"/>
      <c r="C10" s="233"/>
      <c r="D10" s="146"/>
      <c r="E10" s="146"/>
      <c r="F10" s="146"/>
      <c r="G10" s="234"/>
      <c r="H10" s="234"/>
      <c r="I10" s="234"/>
      <c r="J10" s="234"/>
      <c r="K10" s="147"/>
      <c r="L10" s="147"/>
      <c r="M10" s="147"/>
      <c r="N10" s="147"/>
    </row>
    <row r="11" spans="1:14" s="145" customFormat="1" ht="18.75" customHeight="1" x14ac:dyDescent="0.25">
      <c r="A11" s="231" t="s">
        <v>170</v>
      </c>
      <c r="B11" s="232"/>
      <c r="C11" s="233"/>
      <c r="D11" s="146"/>
      <c r="E11" s="146"/>
      <c r="F11" s="146"/>
      <c r="G11" s="234"/>
      <c r="H11" s="234"/>
      <c r="I11" s="234"/>
      <c r="J11" s="234"/>
      <c r="K11" s="147"/>
      <c r="L11" s="147"/>
      <c r="M11" s="147"/>
      <c r="N11" s="147"/>
    </row>
    <row r="12" spans="1:14" s="145" customFormat="1" ht="30.75" customHeight="1" x14ac:dyDescent="0.25">
      <c r="A12" s="231" t="s">
        <v>171</v>
      </c>
      <c r="B12" s="232"/>
      <c r="C12" s="233"/>
      <c r="D12" s="146"/>
      <c r="E12" s="146"/>
      <c r="F12" s="146"/>
      <c r="G12" s="234"/>
      <c r="H12" s="234"/>
      <c r="I12" s="234"/>
      <c r="J12" s="234"/>
    </row>
  </sheetData>
  <mergeCells count="21">
    <mergeCell ref="A5:C5"/>
    <mergeCell ref="G5:J5"/>
    <mergeCell ref="A1:J1"/>
    <mergeCell ref="A2:J2"/>
    <mergeCell ref="A3:J3"/>
    <mergeCell ref="A4:C4"/>
    <mergeCell ref="G4:J4"/>
    <mergeCell ref="A6:C6"/>
    <mergeCell ref="G6:J6"/>
    <mergeCell ref="A7:C7"/>
    <mergeCell ref="G7:J7"/>
    <mergeCell ref="A8:C8"/>
    <mergeCell ref="G8:J8"/>
    <mergeCell ref="A12:C12"/>
    <mergeCell ref="G12:J12"/>
    <mergeCell ref="A9:C9"/>
    <mergeCell ref="G9:J9"/>
    <mergeCell ref="A10:C10"/>
    <mergeCell ref="G10:J10"/>
    <mergeCell ref="A11:C11"/>
    <mergeCell ref="G11:J11"/>
  </mergeCells>
  <pageMargins left="0.7" right="0.7" top="0.75" bottom="0.75" header="0.3" footer="0.3"/>
  <pageSetup paperSize="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4</xdr:col>
                    <xdr:colOff>160020</xdr:colOff>
                    <xdr:row>4</xdr:row>
                    <xdr:rowOff>99060</xdr:rowOff>
                  </from>
                  <to>
                    <xdr:col>4</xdr:col>
                    <xdr:colOff>403860</xdr:colOff>
                    <xdr:row>4</xdr:row>
                    <xdr:rowOff>274320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3</xdr:col>
                    <xdr:colOff>137160</xdr:colOff>
                    <xdr:row>4</xdr:row>
                    <xdr:rowOff>83820</xdr:rowOff>
                  </from>
                  <to>
                    <xdr:col>3</xdr:col>
                    <xdr:colOff>373380</xdr:colOff>
                    <xdr:row>4</xdr:row>
                    <xdr:rowOff>266700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5</xdr:col>
                    <xdr:colOff>175260</xdr:colOff>
                    <xdr:row>4</xdr:row>
                    <xdr:rowOff>106680</xdr:rowOff>
                  </from>
                  <to>
                    <xdr:col>5</xdr:col>
                    <xdr:colOff>411480</xdr:colOff>
                    <xdr:row>4</xdr:row>
                    <xdr:rowOff>289560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4</xdr:col>
                    <xdr:colOff>152400</xdr:colOff>
                    <xdr:row>5</xdr:row>
                    <xdr:rowOff>114300</xdr:rowOff>
                  </from>
                  <to>
                    <xdr:col>4</xdr:col>
                    <xdr:colOff>388620</xdr:colOff>
                    <xdr:row>5</xdr:row>
                    <xdr:rowOff>304800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3</xdr:col>
                    <xdr:colOff>160020</xdr:colOff>
                    <xdr:row>5</xdr:row>
                    <xdr:rowOff>114300</xdr:rowOff>
                  </from>
                  <to>
                    <xdr:col>3</xdr:col>
                    <xdr:colOff>419100</xdr:colOff>
                    <xdr:row>5</xdr:row>
                    <xdr:rowOff>304800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5</xdr:col>
                    <xdr:colOff>190500</xdr:colOff>
                    <xdr:row>5</xdr:row>
                    <xdr:rowOff>114300</xdr:rowOff>
                  </from>
                  <to>
                    <xdr:col>5</xdr:col>
                    <xdr:colOff>426720</xdr:colOff>
                    <xdr:row>5</xdr:row>
                    <xdr:rowOff>304800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3</xdr:col>
                    <xdr:colOff>152400</xdr:colOff>
                    <xdr:row>9</xdr:row>
                    <xdr:rowOff>7620</xdr:rowOff>
                  </from>
                  <to>
                    <xdr:col>3</xdr:col>
                    <xdr:colOff>373380</xdr:colOff>
                    <xdr:row>9</xdr:row>
                    <xdr:rowOff>213360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4</xdr:col>
                    <xdr:colOff>182880</xdr:colOff>
                    <xdr:row>9</xdr:row>
                    <xdr:rowOff>22860</xdr:rowOff>
                  </from>
                  <to>
                    <xdr:col>4</xdr:col>
                    <xdr:colOff>411480</xdr:colOff>
                    <xdr:row>9</xdr:row>
                    <xdr:rowOff>220980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5</xdr:col>
                    <xdr:colOff>228600</xdr:colOff>
                    <xdr:row>9</xdr:row>
                    <xdr:rowOff>7620</xdr:rowOff>
                  </from>
                  <to>
                    <xdr:col>5</xdr:col>
                    <xdr:colOff>457200</xdr:colOff>
                    <xdr:row>9</xdr:row>
                    <xdr:rowOff>213360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3</xdr:col>
                    <xdr:colOff>152400</xdr:colOff>
                    <xdr:row>10</xdr:row>
                    <xdr:rowOff>7620</xdr:rowOff>
                  </from>
                  <to>
                    <xdr:col>3</xdr:col>
                    <xdr:colOff>373380</xdr:colOff>
                    <xdr:row>10</xdr:row>
                    <xdr:rowOff>182880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4</xdr:col>
                    <xdr:colOff>182880</xdr:colOff>
                    <xdr:row>10</xdr:row>
                    <xdr:rowOff>22860</xdr:rowOff>
                  </from>
                  <to>
                    <xdr:col>4</xdr:col>
                    <xdr:colOff>411480</xdr:colOff>
                    <xdr:row>10</xdr:row>
                    <xdr:rowOff>182880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5</xdr:col>
                    <xdr:colOff>228600</xdr:colOff>
                    <xdr:row>10</xdr:row>
                    <xdr:rowOff>7620</xdr:rowOff>
                  </from>
                  <to>
                    <xdr:col>5</xdr:col>
                    <xdr:colOff>457200</xdr:colOff>
                    <xdr:row>10</xdr:row>
                    <xdr:rowOff>182880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3</xdr:col>
                    <xdr:colOff>152400</xdr:colOff>
                    <xdr:row>11</xdr:row>
                    <xdr:rowOff>7620</xdr:rowOff>
                  </from>
                  <to>
                    <xdr:col>3</xdr:col>
                    <xdr:colOff>373380</xdr:colOff>
                    <xdr:row>11</xdr:row>
                    <xdr:rowOff>213360</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4</xdr:col>
                    <xdr:colOff>182880</xdr:colOff>
                    <xdr:row>11</xdr:row>
                    <xdr:rowOff>22860</xdr:rowOff>
                  </from>
                  <to>
                    <xdr:col>4</xdr:col>
                    <xdr:colOff>411480</xdr:colOff>
                    <xdr:row>11</xdr:row>
                    <xdr:rowOff>220980</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5</xdr:col>
                    <xdr:colOff>228600</xdr:colOff>
                    <xdr:row>11</xdr:row>
                    <xdr:rowOff>7620</xdr:rowOff>
                  </from>
                  <to>
                    <xdr:col>5</xdr:col>
                    <xdr:colOff>457200</xdr:colOff>
                    <xdr:row>11</xdr:row>
                    <xdr:rowOff>213360</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3</xdr:col>
                    <xdr:colOff>152400</xdr:colOff>
                    <xdr:row>6</xdr:row>
                    <xdr:rowOff>7620</xdr:rowOff>
                  </from>
                  <to>
                    <xdr:col>3</xdr:col>
                    <xdr:colOff>373380</xdr:colOff>
                    <xdr:row>6</xdr:row>
                    <xdr:rowOff>213360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4</xdr:col>
                    <xdr:colOff>182880</xdr:colOff>
                    <xdr:row>6</xdr:row>
                    <xdr:rowOff>22860</xdr:rowOff>
                  </from>
                  <to>
                    <xdr:col>4</xdr:col>
                    <xdr:colOff>411480</xdr:colOff>
                    <xdr:row>6</xdr:row>
                    <xdr:rowOff>220980</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5</xdr:col>
                    <xdr:colOff>228600</xdr:colOff>
                    <xdr:row>6</xdr:row>
                    <xdr:rowOff>7620</xdr:rowOff>
                  </from>
                  <to>
                    <xdr:col>5</xdr:col>
                    <xdr:colOff>457200</xdr:colOff>
                    <xdr:row>6</xdr:row>
                    <xdr:rowOff>213360</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3</xdr:col>
                    <xdr:colOff>152400</xdr:colOff>
                    <xdr:row>8</xdr:row>
                    <xdr:rowOff>7620</xdr:rowOff>
                  </from>
                  <to>
                    <xdr:col>3</xdr:col>
                    <xdr:colOff>373380</xdr:colOff>
                    <xdr:row>8</xdr:row>
                    <xdr:rowOff>182880</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from>
                    <xdr:col>4</xdr:col>
                    <xdr:colOff>182880</xdr:colOff>
                    <xdr:row>8</xdr:row>
                    <xdr:rowOff>22860</xdr:rowOff>
                  </from>
                  <to>
                    <xdr:col>4</xdr:col>
                    <xdr:colOff>411480</xdr:colOff>
                    <xdr:row>8</xdr:row>
                    <xdr:rowOff>182880</xdr:rowOff>
                  </to>
                </anchor>
              </controlPr>
            </control>
          </mc:Choice>
        </mc:AlternateContent>
        <mc:AlternateContent xmlns:mc="http://schemas.openxmlformats.org/markup-compatibility/2006">
          <mc:Choice Requires="x14">
            <control shapeId="8213" r:id="rId24" name="Check Box 21">
              <controlPr defaultSize="0" autoFill="0" autoLine="0" autoPict="0">
                <anchor moveWithCells="1">
                  <from>
                    <xdr:col>5</xdr:col>
                    <xdr:colOff>228600</xdr:colOff>
                    <xdr:row>8</xdr:row>
                    <xdr:rowOff>7620</xdr:rowOff>
                  </from>
                  <to>
                    <xdr:col>5</xdr:col>
                    <xdr:colOff>457200</xdr:colOff>
                    <xdr:row>8</xdr:row>
                    <xdr:rowOff>182880</xdr:rowOff>
                  </to>
                </anchor>
              </controlPr>
            </control>
          </mc:Choice>
        </mc:AlternateContent>
        <mc:AlternateContent xmlns:mc="http://schemas.openxmlformats.org/markup-compatibility/2006">
          <mc:Choice Requires="x14">
            <control shapeId="8214" r:id="rId25" name="Check Box 22">
              <controlPr defaultSize="0" autoFill="0" autoLine="0" autoPict="0">
                <anchor moveWithCells="1">
                  <from>
                    <xdr:col>3</xdr:col>
                    <xdr:colOff>152400</xdr:colOff>
                    <xdr:row>7</xdr:row>
                    <xdr:rowOff>7620</xdr:rowOff>
                  </from>
                  <to>
                    <xdr:col>3</xdr:col>
                    <xdr:colOff>373380</xdr:colOff>
                    <xdr:row>7</xdr:row>
                    <xdr:rowOff>182880</xdr:rowOff>
                  </to>
                </anchor>
              </controlPr>
            </control>
          </mc:Choice>
        </mc:AlternateContent>
        <mc:AlternateContent xmlns:mc="http://schemas.openxmlformats.org/markup-compatibility/2006">
          <mc:Choice Requires="x14">
            <control shapeId="8215" r:id="rId26" name="Check Box 23">
              <controlPr defaultSize="0" autoFill="0" autoLine="0" autoPict="0">
                <anchor moveWithCells="1">
                  <from>
                    <xdr:col>4</xdr:col>
                    <xdr:colOff>182880</xdr:colOff>
                    <xdr:row>7</xdr:row>
                    <xdr:rowOff>22860</xdr:rowOff>
                  </from>
                  <to>
                    <xdr:col>4</xdr:col>
                    <xdr:colOff>411480</xdr:colOff>
                    <xdr:row>7</xdr:row>
                    <xdr:rowOff>182880</xdr:rowOff>
                  </to>
                </anchor>
              </controlPr>
            </control>
          </mc:Choice>
        </mc:AlternateContent>
        <mc:AlternateContent xmlns:mc="http://schemas.openxmlformats.org/markup-compatibility/2006">
          <mc:Choice Requires="x14">
            <control shapeId="8216" r:id="rId27" name="Check Box 24">
              <controlPr defaultSize="0" autoFill="0" autoLine="0" autoPict="0">
                <anchor moveWithCells="1">
                  <from>
                    <xdr:col>5</xdr:col>
                    <xdr:colOff>228600</xdr:colOff>
                    <xdr:row>7</xdr:row>
                    <xdr:rowOff>7620</xdr:rowOff>
                  </from>
                  <to>
                    <xdr:col>5</xdr:col>
                    <xdr:colOff>457200</xdr:colOff>
                    <xdr:row>7</xdr:row>
                    <xdr:rowOff>182880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69"/>
  <sheetViews>
    <sheetView topLeftCell="A68" workbookViewId="0">
      <selection activeCell="E3" sqref="E3"/>
    </sheetView>
  </sheetViews>
  <sheetFormatPr defaultRowHeight="13.2" x14ac:dyDescent="0.25"/>
  <cols>
    <col min="2" max="2" width="23.44140625" customWidth="1"/>
  </cols>
  <sheetData>
    <row r="3" spans="2:2" ht="78.599999999999994" thickBot="1" x14ac:dyDescent="0.3">
      <c r="B3" s="106" t="s">
        <v>172</v>
      </c>
    </row>
    <row r="4" spans="2:2" ht="109.8" thickBot="1" x14ac:dyDescent="0.3">
      <c r="B4" s="107" t="s">
        <v>173</v>
      </c>
    </row>
    <row r="5" spans="2:2" ht="94.2" thickBot="1" x14ac:dyDescent="0.3">
      <c r="B5" s="108" t="s">
        <v>174</v>
      </c>
    </row>
    <row r="6" spans="2:2" ht="78.599999999999994" thickBot="1" x14ac:dyDescent="0.3">
      <c r="B6" s="108" t="s">
        <v>175</v>
      </c>
    </row>
    <row r="7" spans="2:2" ht="78.599999999999994" thickBot="1" x14ac:dyDescent="0.3">
      <c r="B7" s="107" t="s">
        <v>176</v>
      </c>
    </row>
    <row r="8" spans="2:2" ht="94.2" thickBot="1" x14ac:dyDescent="0.3">
      <c r="B8" s="108" t="s">
        <v>177</v>
      </c>
    </row>
    <row r="9" spans="2:2" ht="109.8" thickBot="1" x14ac:dyDescent="0.3">
      <c r="B9" s="109" t="s">
        <v>178</v>
      </c>
    </row>
    <row r="10" spans="2:2" ht="141" thickBot="1" x14ac:dyDescent="0.3">
      <c r="B10" s="107" t="s">
        <v>179</v>
      </c>
    </row>
    <row r="11" spans="2:2" ht="202.8" x14ac:dyDescent="0.25">
      <c r="B11" s="110" t="s">
        <v>180</v>
      </c>
    </row>
    <row r="12" spans="2:2" ht="15.6" x14ac:dyDescent="0.25">
      <c r="B12" s="110" t="s">
        <v>181</v>
      </c>
    </row>
    <row r="13" spans="2:2" ht="78" x14ac:dyDescent="0.25">
      <c r="B13" s="110" t="s">
        <v>182</v>
      </c>
    </row>
    <row r="14" spans="2:2" ht="46.8" x14ac:dyDescent="0.25">
      <c r="B14" s="110" t="s">
        <v>183</v>
      </c>
    </row>
    <row r="15" spans="2:2" ht="15.6" x14ac:dyDescent="0.3">
      <c r="B15" s="111" t="s">
        <v>184</v>
      </c>
    </row>
    <row r="16" spans="2:2" ht="78" x14ac:dyDescent="0.25">
      <c r="B16" s="110" t="s">
        <v>185</v>
      </c>
    </row>
    <row r="17" spans="2:2" ht="15.6" x14ac:dyDescent="0.25">
      <c r="B17" s="112" t="s">
        <v>186</v>
      </c>
    </row>
    <row r="18" spans="2:2" ht="15.6" x14ac:dyDescent="0.25">
      <c r="B18" s="112" t="s">
        <v>187</v>
      </c>
    </row>
    <row r="19" spans="2:2" ht="15.6" x14ac:dyDescent="0.25">
      <c r="B19" s="112" t="s">
        <v>188</v>
      </c>
    </row>
    <row r="20" spans="2:2" ht="15.6" x14ac:dyDescent="0.3">
      <c r="B20" s="111" t="s">
        <v>189</v>
      </c>
    </row>
    <row r="21" spans="2:2" ht="187.2" x14ac:dyDescent="0.3">
      <c r="B21" s="113" t="s">
        <v>120</v>
      </c>
    </row>
    <row r="22" spans="2:2" ht="15.6" x14ac:dyDescent="0.3">
      <c r="B22" s="111" t="s">
        <v>190</v>
      </c>
    </row>
    <row r="23" spans="2:2" ht="15.6" x14ac:dyDescent="0.3">
      <c r="B23" s="111" t="s">
        <v>191</v>
      </c>
    </row>
    <row r="24" spans="2:2" ht="15.6" x14ac:dyDescent="0.3">
      <c r="B24" s="111" t="s">
        <v>126</v>
      </c>
    </row>
    <row r="25" spans="2:2" ht="46.8" x14ac:dyDescent="0.3">
      <c r="B25" s="113" t="s">
        <v>192</v>
      </c>
    </row>
    <row r="26" spans="2:2" ht="156" x14ac:dyDescent="0.3">
      <c r="B26" s="113" t="s">
        <v>193</v>
      </c>
    </row>
    <row r="27" spans="2:2" ht="46.8" x14ac:dyDescent="0.3">
      <c r="B27" s="113" t="s">
        <v>194</v>
      </c>
    </row>
    <row r="28" spans="2:2" ht="93.6" x14ac:dyDescent="0.3">
      <c r="B28" s="113" t="s">
        <v>195</v>
      </c>
    </row>
    <row r="29" spans="2:2" ht="62.4" x14ac:dyDescent="0.3">
      <c r="B29" s="113" t="s">
        <v>196</v>
      </c>
    </row>
    <row r="30" spans="2:2" ht="62.4" x14ac:dyDescent="0.3">
      <c r="B30" s="113" t="s">
        <v>197</v>
      </c>
    </row>
    <row r="31" spans="2:2" ht="62.4" x14ac:dyDescent="0.3">
      <c r="B31" s="113" t="s">
        <v>198</v>
      </c>
    </row>
    <row r="32" spans="2:2" ht="46.8" x14ac:dyDescent="0.3">
      <c r="B32" s="113" t="s">
        <v>199</v>
      </c>
    </row>
    <row r="33" spans="2:2" ht="62.4" x14ac:dyDescent="0.3">
      <c r="B33" s="113" t="s">
        <v>200</v>
      </c>
    </row>
    <row r="34" spans="2:2" ht="62.4" x14ac:dyDescent="0.3">
      <c r="B34" s="113" t="s">
        <v>201</v>
      </c>
    </row>
    <row r="35" spans="2:2" ht="62.4" x14ac:dyDescent="0.3">
      <c r="B35" s="113" t="s">
        <v>202</v>
      </c>
    </row>
    <row r="36" spans="2:2" ht="78" x14ac:dyDescent="0.3">
      <c r="B36" s="113" t="s">
        <v>203</v>
      </c>
    </row>
    <row r="37" spans="2:2" ht="78" x14ac:dyDescent="0.3">
      <c r="B37" s="113" t="s">
        <v>204</v>
      </c>
    </row>
    <row r="38" spans="2:2" ht="249.6" x14ac:dyDescent="0.3">
      <c r="B38" s="113" t="s">
        <v>205</v>
      </c>
    </row>
    <row r="39" spans="2:2" ht="62.4" x14ac:dyDescent="0.3">
      <c r="B39" s="113" t="s">
        <v>206</v>
      </c>
    </row>
    <row r="40" spans="2:2" ht="109.2" x14ac:dyDescent="0.3">
      <c r="B40" s="113" t="s">
        <v>207</v>
      </c>
    </row>
    <row r="41" spans="2:2" ht="78" x14ac:dyDescent="0.3">
      <c r="B41" s="113" t="s">
        <v>208</v>
      </c>
    </row>
    <row r="42" spans="2:2" ht="78" x14ac:dyDescent="0.3">
      <c r="B42" s="113" t="s">
        <v>209</v>
      </c>
    </row>
    <row r="43" spans="2:2" ht="62.4" x14ac:dyDescent="0.3">
      <c r="B43" s="113" t="s">
        <v>210</v>
      </c>
    </row>
    <row r="44" spans="2:2" ht="62.4" x14ac:dyDescent="0.3">
      <c r="B44" s="113" t="s">
        <v>211</v>
      </c>
    </row>
    <row r="45" spans="2:2" ht="78" x14ac:dyDescent="0.3">
      <c r="B45" s="113" t="s">
        <v>212</v>
      </c>
    </row>
    <row r="46" spans="2:2" ht="78" x14ac:dyDescent="0.3">
      <c r="B46" s="113" t="s">
        <v>213</v>
      </c>
    </row>
    <row r="47" spans="2:2" ht="78" x14ac:dyDescent="0.3">
      <c r="B47" s="113" t="s">
        <v>214</v>
      </c>
    </row>
    <row r="48" spans="2:2" ht="93.6" x14ac:dyDescent="0.3">
      <c r="B48" s="113" t="s">
        <v>215</v>
      </c>
    </row>
    <row r="49" spans="2:2" ht="93.6" x14ac:dyDescent="0.3">
      <c r="B49" s="113" t="s">
        <v>216</v>
      </c>
    </row>
    <row r="50" spans="2:2" ht="93.6" x14ac:dyDescent="0.3">
      <c r="B50" s="113" t="s">
        <v>217</v>
      </c>
    </row>
    <row r="51" spans="2:2" ht="15.6" x14ac:dyDescent="0.3">
      <c r="B51" s="111" t="s">
        <v>129</v>
      </c>
    </row>
    <row r="52" spans="2:2" ht="62.4" x14ac:dyDescent="0.3">
      <c r="B52" s="113" t="s">
        <v>130</v>
      </c>
    </row>
    <row r="53" spans="2:2" ht="15.6" x14ac:dyDescent="0.3">
      <c r="B53" s="111" t="s">
        <v>131</v>
      </c>
    </row>
    <row r="54" spans="2:2" ht="15.6" x14ac:dyDescent="0.3">
      <c r="B54" s="111" t="s">
        <v>218</v>
      </c>
    </row>
    <row r="55" spans="2:2" ht="15.6" x14ac:dyDescent="0.3">
      <c r="B55" s="111" t="s">
        <v>133</v>
      </c>
    </row>
    <row r="56" spans="2:2" ht="15.6" x14ac:dyDescent="0.3">
      <c r="B56" s="111" t="s">
        <v>134</v>
      </c>
    </row>
    <row r="57" spans="2:2" ht="15.6" x14ac:dyDescent="0.3">
      <c r="B57" s="111" t="s">
        <v>135</v>
      </c>
    </row>
    <row r="58" spans="2:2" ht="15.6" x14ac:dyDescent="0.3">
      <c r="B58" s="111" t="s">
        <v>136</v>
      </c>
    </row>
    <row r="59" spans="2:2" ht="15.6" x14ac:dyDescent="0.3">
      <c r="B59" s="111" t="s">
        <v>219</v>
      </c>
    </row>
    <row r="60" spans="2:2" ht="78" x14ac:dyDescent="0.25">
      <c r="B60" s="114" t="s">
        <v>220</v>
      </c>
    </row>
    <row r="61" spans="2:2" ht="343.2" x14ac:dyDescent="0.3">
      <c r="B61" s="115" t="s">
        <v>221</v>
      </c>
    </row>
    <row r="62" spans="2:2" ht="15.6" x14ac:dyDescent="0.3">
      <c r="B62" s="111" t="s">
        <v>139</v>
      </c>
    </row>
    <row r="63" spans="2:2" ht="15.6" x14ac:dyDescent="0.3">
      <c r="B63" s="111" t="s">
        <v>140</v>
      </c>
    </row>
    <row r="64" spans="2:2" ht="62.4" x14ac:dyDescent="0.3">
      <c r="B64" s="115" t="s">
        <v>222</v>
      </c>
    </row>
    <row r="65" spans="2:2" ht="171.6" x14ac:dyDescent="0.3">
      <c r="B65" s="113" t="s">
        <v>223</v>
      </c>
    </row>
    <row r="66" spans="2:2" ht="124.8" x14ac:dyDescent="0.3">
      <c r="B66" s="115" t="s">
        <v>224</v>
      </c>
    </row>
    <row r="67" spans="2:2" ht="171.6" x14ac:dyDescent="0.3">
      <c r="B67" s="115" t="s">
        <v>225</v>
      </c>
    </row>
    <row r="68" spans="2:2" ht="46.8" x14ac:dyDescent="0.3">
      <c r="B68" s="113" t="s">
        <v>123</v>
      </c>
    </row>
    <row r="69" spans="2:2" ht="15.6" x14ac:dyDescent="0.3">
      <c r="B69" s="116" t="s">
        <v>125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C69"/>
  <sheetViews>
    <sheetView topLeftCell="A62" workbookViewId="0">
      <selection activeCell="A49" sqref="A49:XFD49"/>
    </sheetView>
  </sheetViews>
  <sheetFormatPr defaultRowHeight="13.2" x14ac:dyDescent="0.25"/>
  <cols>
    <col min="3" max="3" width="42.5546875" customWidth="1"/>
  </cols>
  <sheetData>
    <row r="3" spans="3:3" ht="50.25" customHeight="1" thickBot="1" x14ac:dyDescent="0.3">
      <c r="C3" s="106" t="s">
        <v>172</v>
      </c>
    </row>
    <row r="4" spans="3:3" ht="75.75" customHeight="1" thickBot="1" x14ac:dyDescent="0.3">
      <c r="C4" s="107" t="s">
        <v>173</v>
      </c>
    </row>
    <row r="5" spans="3:3" ht="75" customHeight="1" thickBot="1" x14ac:dyDescent="0.3">
      <c r="C5" s="108" t="s">
        <v>174</v>
      </c>
    </row>
    <row r="6" spans="3:3" ht="96" customHeight="1" thickBot="1" x14ac:dyDescent="0.3">
      <c r="C6" s="108" t="s">
        <v>175</v>
      </c>
    </row>
    <row r="7" spans="3:3" ht="105.75" customHeight="1" thickBot="1" x14ac:dyDescent="0.3">
      <c r="C7" s="107" t="s">
        <v>176</v>
      </c>
    </row>
    <row r="8" spans="3:3" ht="129.75" customHeight="1" thickBot="1" x14ac:dyDescent="0.3">
      <c r="C8" s="108" t="s">
        <v>177</v>
      </c>
    </row>
    <row r="9" spans="3:3" ht="117.75" customHeight="1" thickBot="1" x14ac:dyDescent="0.3">
      <c r="C9" s="109" t="s">
        <v>178</v>
      </c>
    </row>
    <row r="10" spans="3:3" ht="108.75" customHeight="1" thickBot="1" x14ac:dyDescent="0.3">
      <c r="C10" s="107" t="s">
        <v>179</v>
      </c>
    </row>
    <row r="11" spans="3:3" ht="116.25" customHeight="1" x14ac:dyDescent="0.25">
      <c r="C11" s="110" t="s">
        <v>180</v>
      </c>
    </row>
    <row r="12" spans="3:3" ht="31.5" customHeight="1" x14ac:dyDescent="0.25">
      <c r="C12" s="110" t="s">
        <v>181</v>
      </c>
    </row>
    <row r="13" spans="3:3" ht="84" customHeight="1" x14ac:dyDescent="0.25">
      <c r="C13" s="110" t="s">
        <v>182</v>
      </c>
    </row>
    <row r="14" spans="3:3" ht="57.75" customHeight="1" x14ac:dyDescent="0.25">
      <c r="C14" s="110" t="s">
        <v>183</v>
      </c>
    </row>
    <row r="15" spans="3:3" ht="15.6" x14ac:dyDescent="0.3">
      <c r="C15" s="111" t="s">
        <v>184</v>
      </c>
    </row>
    <row r="16" spans="3:3" ht="66.75" customHeight="1" x14ac:dyDescent="0.25">
      <c r="C16" s="110" t="s">
        <v>185</v>
      </c>
    </row>
    <row r="17" spans="3:3" ht="15.6" x14ac:dyDescent="0.25">
      <c r="C17" s="112" t="s">
        <v>186</v>
      </c>
    </row>
    <row r="18" spans="3:3" ht="15.6" x14ac:dyDescent="0.25">
      <c r="C18" s="112" t="s">
        <v>187</v>
      </c>
    </row>
    <row r="19" spans="3:3" ht="15.6" x14ac:dyDescent="0.25">
      <c r="C19" s="112" t="s">
        <v>188</v>
      </c>
    </row>
    <row r="20" spans="3:3" ht="15.6" x14ac:dyDescent="0.3">
      <c r="C20" s="111" t="s">
        <v>189</v>
      </c>
    </row>
    <row r="21" spans="3:3" ht="94.5" customHeight="1" x14ac:dyDescent="0.3">
      <c r="C21" s="113" t="s">
        <v>120</v>
      </c>
    </row>
    <row r="22" spans="3:3" ht="15.6" x14ac:dyDescent="0.3">
      <c r="C22" s="111" t="s">
        <v>190</v>
      </c>
    </row>
    <row r="23" spans="3:3" ht="15.6" x14ac:dyDescent="0.3">
      <c r="C23" s="111" t="s">
        <v>191</v>
      </c>
    </row>
    <row r="24" spans="3:3" ht="15.6" x14ac:dyDescent="0.3">
      <c r="C24" s="111" t="s">
        <v>126</v>
      </c>
    </row>
    <row r="25" spans="3:3" ht="33.75" customHeight="1" x14ac:dyDescent="0.3">
      <c r="C25" s="113" t="s">
        <v>192</v>
      </c>
    </row>
    <row r="26" spans="3:3" ht="84" customHeight="1" x14ac:dyDescent="0.3">
      <c r="C26" s="113" t="s">
        <v>193</v>
      </c>
    </row>
    <row r="27" spans="3:3" ht="39.75" customHeight="1" x14ac:dyDescent="0.3">
      <c r="C27" s="113" t="s">
        <v>194</v>
      </c>
    </row>
    <row r="28" spans="3:3" ht="54.75" customHeight="1" x14ac:dyDescent="0.3">
      <c r="C28" s="113" t="s">
        <v>195</v>
      </c>
    </row>
    <row r="29" spans="3:3" ht="39.75" customHeight="1" x14ac:dyDescent="0.3">
      <c r="C29" s="113" t="s">
        <v>196</v>
      </c>
    </row>
    <row r="30" spans="3:3" ht="45" customHeight="1" x14ac:dyDescent="0.3">
      <c r="C30" s="113" t="s">
        <v>197</v>
      </c>
    </row>
    <row r="31" spans="3:3" ht="50.25" customHeight="1" x14ac:dyDescent="0.3">
      <c r="C31" s="113" t="s">
        <v>198</v>
      </c>
    </row>
    <row r="32" spans="3:3" ht="51" customHeight="1" x14ac:dyDescent="0.3">
      <c r="C32" s="113" t="s">
        <v>199</v>
      </c>
    </row>
    <row r="33" spans="3:3" ht="35.25" customHeight="1" x14ac:dyDescent="0.3">
      <c r="C33" s="113" t="s">
        <v>200</v>
      </c>
    </row>
    <row r="34" spans="3:3" ht="36" customHeight="1" x14ac:dyDescent="0.3">
      <c r="C34" s="113" t="s">
        <v>201</v>
      </c>
    </row>
    <row r="35" spans="3:3" ht="35.25" customHeight="1" x14ac:dyDescent="0.3">
      <c r="C35" s="113" t="s">
        <v>202</v>
      </c>
    </row>
    <row r="36" spans="3:3" ht="43.5" customHeight="1" x14ac:dyDescent="0.3">
      <c r="C36" s="113" t="s">
        <v>203</v>
      </c>
    </row>
    <row r="37" spans="3:3" ht="50.25" customHeight="1" x14ac:dyDescent="0.3">
      <c r="C37" s="113" t="s">
        <v>204</v>
      </c>
    </row>
    <row r="38" spans="3:3" ht="133.5" customHeight="1" x14ac:dyDescent="0.3">
      <c r="C38" s="113" t="s">
        <v>205</v>
      </c>
    </row>
    <row r="39" spans="3:3" ht="38.25" customHeight="1" x14ac:dyDescent="0.3">
      <c r="C39" s="113" t="s">
        <v>206</v>
      </c>
    </row>
    <row r="40" spans="3:3" ht="53.25" customHeight="1" x14ac:dyDescent="0.3">
      <c r="C40" s="113" t="s">
        <v>207</v>
      </c>
    </row>
    <row r="41" spans="3:3" ht="31.5" customHeight="1" x14ac:dyDescent="0.3">
      <c r="C41" s="113" t="s">
        <v>208</v>
      </c>
    </row>
    <row r="42" spans="3:3" ht="39.75" customHeight="1" x14ac:dyDescent="0.3">
      <c r="C42" s="113" t="s">
        <v>209</v>
      </c>
    </row>
    <row r="43" spans="3:3" ht="40.5" customHeight="1" x14ac:dyDescent="0.3">
      <c r="C43" s="113" t="s">
        <v>210</v>
      </c>
    </row>
    <row r="44" spans="3:3" ht="33.75" customHeight="1" x14ac:dyDescent="0.3">
      <c r="C44" s="113" t="s">
        <v>211</v>
      </c>
    </row>
    <row r="45" spans="3:3" ht="40.5" customHeight="1" x14ac:dyDescent="0.3">
      <c r="C45" s="113" t="s">
        <v>212</v>
      </c>
    </row>
    <row r="46" spans="3:3" ht="40.5" customHeight="1" x14ac:dyDescent="0.3">
      <c r="C46" s="113" t="s">
        <v>213</v>
      </c>
    </row>
    <row r="47" spans="3:3" ht="48" customHeight="1" x14ac:dyDescent="0.3">
      <c r="C47" s="113" t="s">
        <v>214</v>
      </c>
    </row>
    <row r="48" spans="3:3" ht="46.8" x14ac:dyDescent="0.3">
      <c r="C48" s="113" t="s">
        <v>215</v>
      </c>
    </row>
    <row r="49" spans="3:3" ht="55.5" customHeight="1" x14ac:dyDescent="0.3">
      <c r="C49" s="113" t="s">
        <v>216</v>
      </c>
    </row>
    <row r="50" spans="3:3" ht="51.75" customHeight="1" x14ac:dyDescent="0.3">
      <c r="C50" s="113" t="s">
        <v>217</v>
      </c>
    </row>
    <row r="51" spans="3:3" ht="15.6" x14ac:dyDescent="0.3">
      <c r="C51" s="111" t="s">
        <v>129</v>
      </c>
    </row>
    <row r="52" spans="3:3" ht="34.5" customHeight="1" x14ac:dyDescent="0.3">
      <c r="C52" s="113" t="s">
        <v>130</v>
      </c>
    </row>
    <row r="53" spans="3:3" ht="15.6" x14ac:dyDescent="0.3">
      <c r="C53" s="111" t="s">
        <v>131</v>
      </c>
    </row>
    <row r="54" spans="3:3" ht="15.6" x14ac:dyDescent="0.3">
      <c r="C54" s="111" t="s">
        <v>218</v>
      </c>
    </row>
    <row r="55" spans="3:3" ht="15.6" x14ac:dyDescent="0.3">
      <c r="C55" s="111" t="s">
        <v>133</v>
      </c>
    </row>
    <row r="56" spans="3:3" ht="15.6" x14ac:dyDescent="0.3">
      <c r="C56" s="111" t="s">
        <v>134</v>
      </c>
    </row>
    <row r="57" spans="3:3" ht="15.6" x14ac:dyDescent="0.3">
      <c r="C57" s="111" t="s">
        <v>135</v>
      </c>
    </row>
    <row r="58" spans="3:3" ht="15.6" x14ac:dyDescent="0.3">
      <c r="C58" s="111" t="s">
        <v>136</v>
      </c>
    </row>
    <row r="59" spans="3:3" ht="15.6" x14ac:dyDescent="0.3">
      <c r="C59" s="111" t="s">
        <v>219</v>
      </c>
    </row>
    <row r="60" spans="3:3" ht="45.75" customHeight="1" x14ac:dyDescent="0.25">
      <c r="C60" s="114" t="s">
        <v>220</v>
      </c>
    </row>
    <row r="61" spans="3:3" ht="123.75" customHeight="1" x14ac:dyDescent="0.3">
      <c r="C61" s="115" t="s">
        <v>221</v>
      </c>
    </row>
    <row r="62" spans="3:3" ht="15.6" x14ac:dyDescent="0.3">
      <c r="C62" s="111" t="s">
        <v>139</v>
      </c>
    </row>
    <row r="63" spans="3:3" ht="15.6" x14ac:dyDescent="0.3">
      <c r="C63" s="111" t="s">
        <v>140</v>
      </c>
    </row>
    <row r="64" spans="3:3" ht="36" customHeight="1" x14ac:dyDescent="0.3">
      <c r="C64" s="115" t="s">
        <v>222</v>
      </c>
    </row>
    <row r="65" spans="3:3" ht="104.25" customHeight="1" x14ac:dyDescent="0.3">
      <c r="C65" s="113" t="s">
        <v>223</v>
      </c>
    </row>
    <row r="66" spans="3:3" ht="84.75" customHeight="1" x14ac:dyDescent="0.3">
      <c r="C66" s="115" t="s">
        <v>224</v>
      </c>
    </row>
    <row r="67" spans="3:3" ht="60.75" customHeight="1" x14ac:dyDescent="0.3">
      <c r="C67" s="115" t="s">
        <v>225</v>
      </c>
    </row>
    <row r="68" spans="3:3" ht="31.5" customHeight="1" x14ac:dyDescent="0.3">
      <c r="C68" s="113" t="s">
        <v>123</v>
      </c>
    </row>
    <row r="69" spans="3:3" ht="15.6" x14ac:dyDescent="0.3">
      <c r="C69" s="116" t="s">
        <v>125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j6fdf40a0e1e4c27b9444f6dc0ea131b xmlns="f5ebda27-b626-448f-a7d1-d1cf5ad133fa">Teisės ir kokybės kontrolės tarnyba|49a3c2a9-3e57-4b22-bc07-71553bb31692;Vidaus saugumo fondo skyrius|d80ccaa4-ba7c-4eeb-a3dc-8e800ff7859a;Kokybės užtikrinimo skyrius|253b4bc5-eb8b-4b91-befb-f97cc65a2670;Tarptautinių programų valdymo|dd0cf42c-fc8d-46cb-a167-a8fd90e5386c</j6fdf40a0e1e4c27b9444f6dc0ea131b>
    <DmsDocPrepDocSendReg xmlns="028236e2-f653-4d19-ab67-4d06a9145e0c">true</DmsDocPrepDocSendReg>
    <DmsDocPrepListOrderNo xmlns="4b2e9d09-07c5-42d4-ad0a-92e216c40b99">2</DmsDocPrepListOrderNo>
  </documentManagement>
</p:properties>
</file>

<file path=customXml/item3.xml><?xml version="1.0" encoding="utf-8"?>
<LongProperties xmlns="http://schemas.microsoft.com/office/2006/metadata/longProperties">
  <LongProp xmlns="" name="a3786572b911401cb3d194bf7c0aa4a6"><![CDATA[Europos Sąjungos paramos finansų skyrius|6d3c5539-0be1-4b8c-8409-f81fc6d592c1;Teisės ir kokybės kontrolės tarnyba|49a3c2a9-3e57-4b22-bc07-71553bb31692;Tarptautinių programų valdymo departamentas|dd0cf42c-fc8d-46cb-a167-a8fd90e5386c;Išorės sienų ir Vidaus saugumo fondų skyrius|220e52fe-3c3b-4a00-85ad-8dad4aa13bbd;Vadovybė|58a5a61f-fccb-4f74-9a6b-098be634181c]]></LongProp>
</LongProperties>
</file>

<file path=customXml/item4.xml><?xml version="1.0" encoding="utf-8"?>
<ct:contentTypeSchema xmlns:ct="http://schemas.microsoft.com/office/2006/metadata/contentType" xmlns:ma="http://schemas.microsoft.com/office/2006/metadata/properties/metaAttributes" ct:_="" ma:_="" ma:contentTypeName="Dokumento priedas" ma:contentTypeID="0x010100D76F90AF19434866994CD715ED8FEE4200712820E1B0DE314FBCE77D75ADAD206D" ma:contentTypeVersion="2" ma:contentTypeDescription="" ma:contentTypeScope="" ma:versionID="bc3dc084a4254f2c181afffeef3992bc">
  <xsd:schema xmlns:xsd="http://www.w3.org/2001/XMLSchema" xmlns:xs="http://www.w3.org/2001/XMLSchema" xmlns:p="http://schemas.microsoft.com/office/2006/metadata/properties" xmlns:ns2="4b2e9d09-07c5-42d4-ad0a-92e216c40b99" xmlns:ns3="f5ebda27-b626-448f-a7d1-d1cf5ad133fa" xmlns:ns4="028236e2-f653-4d19-ab67-4d06a9145e0c" targetNamespace="http://schemas.microsoft.com/office/2006/metadata/properties" ma:root="true" ma:fieldsID="97ff56f4b67703160de49e1ddc1cace5" ns2:_="" ns3:_="" ns4:_="">
    <xsd:import namespace="4b2e9d09-07c5-42d4-ad0a-92e216c40b99"/>
    <xsd:import namespace="f5ebda27-b626-448f-a7d1-d1cf5ad133fa"/>
    <xsd:import namespace="028236e2-f653-4d19-ab67-4d06a9145e0c"/>
    <xsd:element name="properties">
      <xsd:complexType>
        <xsd:sequence>
          <xsd:element name="documentManagement">
            <xsd:complexType>
              <xsd:all>
                <xsd:element ref="ns2:DmsDocPrepListOrderNo" minOccurs="0"/>
                <xsd:element ref="ns3:j6fdf40a0e1e4c27b9444f6dc0ea131b" minOccurs="0"/>
                <xsd:element ref="ns4:DmsDocPrepDocSendRe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2e9d09-07c5-42d4-ad0a-92e216c40b99" elementFormDefault="qualified">
    <xsd:import namespace="http://schemas.microsoft.com/office/2006/documentManagement/types"/>
    <xsd:import namespace="http://schemas.microsoft.com/office/infopath/2007/PartnerControls"/>
    <xsd:element name="DmsDocPrepListOrderNo" ma:index="8" nillable="true" ma:displayName="Turinio tipo rikiavimas" ma:description="" ma:internalName="DmsDocPrepListOrderNo">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5ebda27-b626-448f-a7d1-d1cf5ad133fa" elementFormDefault="qualified">
    <xsd:import namespace="http://schemas.microsoft.com/office/2006/documentManagement/types"/>
    <xsd:import namespace="http://schemas.microsoft.com/office/infopath/2007/PartnerControls"/>
    <xsd:element name="j6fdf40a0e1e4c27b9444f6dc0ea131b" ma:index="9" nillable="true" ma:displayName="DmsPermissionsDivisions_0" ma:hidden="true" ma:internalName="j6fdf40a0e1e4c27b9444f6dc0ea131b">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28236e2-f653-4d19-ab67-4d06a9145e0c" elementFormDefault="qualified">
    <xsd:import namespace="http://schemas.microsoft.com/office/2006/documentManagement/types"/>
    <xsd:import namespace="http://schemas.microsoft.com/office/infopath/2007/PartnerControls"/>
    <xsd:element name="DmsDocPrepDocSendReg" ma:index="10" nillable="true" ma:displayName="Siųsti registruoti" ma:description="" ma:internalName="DmsDocPrepDocSendReg">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C86228-ADC0-4220-BCAB-4725ACF6E578}">
  <ds:schemaRefs>
    <ds:schemaRef ds:uri="http://schemas.microsoft.com/sharepoint/v3/contenttype/forms"/>
  </ds:schemaRefs>
</ds:datastoreItem>
</file>

<file path=customXml/itemProps2.xml><?xml version="1.0" encoding="utf-8"?>
<ds:datastoreItem xmlns:ds="http://schemas.openxmlformats.org/officeDocument/2006/customXml" ds:itemID="{7B836CBA-6FCF-4880-9FC3-EE1DD43ADF5C}">
  <ds:schemaRefs>
    <ds:schemaRef ds:uri="http://schemas.microsoft.com/office/2006/metadata/properties"/>
    <ds:schemaRef ds:uri="http://schemas.microsoft.com/office/infopath/2007/PartnerControls"/>
    <ds:schemaRef ds:uri="f5ebda27-b626-448f-a7d1-d1cf5ad133fa"/>
    <ds:schemaRef ds:uri="028236e2-f653-4d19-ab67-4d06a9145e0c"/>
    <ds:schemaRef ds:uri="4b2e9d09-07c5-42d4-ad0a-92e216c40b99"/>
  </ds:schemaRefs>
</ds:datastoreItem>
</file>

<file path=customXml/itemProps3.xml><?xml version="1.0" encoding="utf-8"?>
<ds:datastoreItem xmlns:ds="http://schemas.openxmlformats.org/officeDocument/2006/customXml" ds:itemID="{D5832AE7-253C-411E-AD7A-1C60E2AE6166}">
  <ds:schemaRefs>
    <ds:schemaRef ds:uri="http://schemas.microsoft.com/office/2006/metadata/longProperties"/>
    <ds:schemaRef ds:uri=""/>
  </ds:schemaRefs>
</ds:datastoreItem>
</file>

<file path=customXml/itemProps4.xml><?xml version="1.0" encoding="utf-8"?>
<ds:datastoreItem xmlns:ds="http://schemas.openxmlformats.org/officeDocument/2006/customXml" ds:itemID="{FF5B68A7-9306-4A46-A761-5489B226FA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2e9d09-07c5-42d4-ad0a-92e216c40b99"/>
    <ds:schemaRef ds:uri="f5ebda27-b626-448f-a7d1-d1cf5ad133fa"/>
    <ds:schemaRef ds:uri="028236e2-f653-4d19-ab67-4d06a9145e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8</vt:i4>
      </vt:variant>
      <vt:variant>
        <vt:lpstr>Įvardinti diapazonai</vt:lpstr>
      </vt:variant>
      <vt:variant>
        <vt:i4>1</vt:i4>
      </vt:variant>
    </vt:vector>
  </HeadingPairs>
  <TitlesOfParts>
    <vt:vector size="9" baseType="lpstr">
      <vt:lpstr>Titulinis lapas</vt:lpstr>
      <vt:lpstr>1 priedas (suvestinė lentelė)</vt:lpstr>
      <vt:lpstr>2 priedas (ataskaita)</vt:lpstr>
      <vt:lpstr>2 priedas (infrastruktūra)</vt:lpstr>
      <vt:lpstr>2 priedas (viešieji pirkimai)</vt:lpstr>
      <vt:lpstr>2 priedas (viešinimas)</vt:lpstr>
      <vt:lpstr>Sheet1</vt:lpstr>
      <vt:lpstr>Sheet6</vt:lpstr>
      <vt:lpstr>'2 priedas (ataskaita)'!Print_Area</vt:lpstr>
    </vt:vector>
  </TitlesOfParts>
  <Company>CPMA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PRAŠYMO IŠLAIDOMS KOMPENSUOTI FORMA</dc:title>
  <dc:creator>roman-ro</dc:creator>
  <cp:lastModifiedBy>TAMALIŪNIENĖ Vilija</cp:lastModifiedBy>
  <cp:lastPrinted>2016-06-07T08:00:18Z</cp:lastPrinted>
  <dcterms:created xsi:type="dcterms:W3CDTF">2009-04-01T10:01:56Z</dcterms:created>
  <dcterms:modified xsi:type="dcterms:W3CDTF">2020-01-15T06:32:42Z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0x010100D76F90AF19434866994CD715ED8FEE4200712820E1B0DE314FBCE77D75ADAD206D</vt:lpwstr>
  </property>
  <property fmtid="{D5CDD505-2E9C-101B-9397-08002B2CF9AE}" pid="3" name="TaxCatchAll">
    <vt:lpwstr>48;#Kokybės užtikrinimo skyrius|253b4bc5-eb8b-4b91-befb-f97cc65a2670;#641;#Teisės ir kokybės kontrolės tarnyba|49a3c2a9-3e57-4b22-bc07-71553bb31692;#2829;#Vidaus saugumo fondo skyrius|d80ccaa4-ba7c-4eeb-a3dc-8e800ff7859a;#56;#Tarptautinių programų valdymo</vt:lpwstr>
  </property>
  <property fmtid="{D5CDD505-2E9C-101B-9397-08002B2CF9AE}" pid="4" name="DmsPermissionsFlags">
    <vt:lpwstr>,SECTRUE,</vt:lpwstr>
  </property>
  <property fmtid="{D5CDD505-2E9C-101B-9397-08002B2CF9AE}" pid="5" name="DmsPermissionsDivisions">
    <vt:lpwstr>641;#Teisės ir kokybės kontrolės tarnyba|49a3c2a9-3e57-4b22-bc07-71553bb31692;#49;#Vadovybė|58a5a61f-fccb-4f74-9a6b-098be634181c</vt:lpwstr>
  </property>
  <property fmtid="{D5CDD505-2E9C-101B-9397-08002B2CF9AE}" pid="6" name="DmsPermissionsUsers">
    <vt:lpwstr>768;#Erika Simaitė;#232;#Lidija Kašubienė</vt:lpwstr>
  </property>
  <property fmtid="{D5CDD505-2E9C-101B-9397-08002B2CF9AE}" pid="7" name="DmsDocPrepDocSendRegReal">
    <vt:bool>false</vt:bool>
  </property>
  <property fmtid="{D5CDD505-2E9C-101B-9397-08002B2CF9AE}" pid="8" name="DmsCPVARelatedDivisions">
    <vt:lpwstr/>
  </property>
  <property fmtid="{D5CDD505-2E9C-101B-9397-08002B2CF9AE}" pid="9" name="DmsInternalActType">
    <vt:lpwstr/>
  </property>
  <property fmtid="{D5CDD505-2E9C-101B-9397-08002B2CF9AE}" pid="10" name="DmsCPVADocSubtype">
    <vt:lpwstr/>
  </property>
  <property fmtid="{D5CDD505-2E9C-101B-9397-08002B2CF9AE}" pid="11" name="DmsCPVADocProgram">
    <vt:lpwstr/>
  </property>
  <property fmtid="{D5CDD505-2E9C-101B-9397-08002B2CF9AE}" pid="12" name="DmsVisers">
    <vt:lpwstr/>
  </property>
  <property fmtid="{D5CDD505-2E9C-101B-9397-08002B2CF9AE}" pid="13" name="DmsOrganizer">
    <vt:lpwstr/>
  </property>
  <property fmtid="{D5CDD505-2E9C-101B-9397-08002B2CF9AE}" pid="14" name="DmsCPVARelatedPersons">
    <vt:lpwstr/>
  </property>
  <property fmtid="{D5CDD505-2E9C-101B-9397-08002B2CF9AE}" pid="15" name="DmsCPVAOtherResponsiblePersons">
    <vt:lpwstr/>
  </property>
  <property fmtid="{D5CDD505-2E9C-101B-9397-08002B2CF9AE}" pid="16" name="DmsRegState">
    <vt:lpwstr>Naujas</vt:lpwstr>
  </property>
  <property fmtid="{D5CDD505-2E9C-101B-9397-08002B2CF9AE}" pid="17" name="DmsApprovers">
    <vt:lpwstr/>
  </property>
  <property fmtid="{D5CDD505-2E9C-101B-9397-08002B2CF9AE}" pid="18" name="DmsResponsiblePerson">
    <vt:lpwstr/>
  </property>
  <property fmtid="{D5CDD505-2E9C-101B-9397-08002B2CF9AE}" pid="19" name="DmsCoordinators">
    <vt:lpwstr/>
  </property>
  <property fmtid="{D5CDD505-2E9C-101B-9397-08002B2CF9AE}" pid="20" name="DmsSigners">
    <vt:lpwstr/>
  </property>
  <property fmtid="{D5CDD505-2E9C-101B-9397-08002B2CF9AE}" pid="21" name="DmsRegPerson">
    <vt:lpwstr/>
  </property>
  <property fmtid="{D5CDD505-2E9C-101B-9397-08002B2CF9AE}" pid="22" name="e60ee4271ca74d28a1640aed29de29ee">
    <vt:lpwstr/>
  </property>
  <property fmtid="{D5CDD505-2E9C-101B-9397-08002B2CF9AE}" pid="23" name="bef85333021544dbbbb8b847b70284cc">
    <vt:lpwstr/>
  </property>
  <property fmtid="{D5CDD505-2E9C-101B-9397-08002B2CF9AE}" pid="24" name="o3cb2451d6904553a72e202c291dd6d8">
    <vt:lpwstr/>
  </property>
  <property fmtid="{D5CDD505-2E9C-101B-9397-08002B2CF9AE}" pid="25" name="affec700840c476983ca41dbbdd3d7a4">
    <vt:lpwstr/>
  </property>
  <property fmtid="{D5CDD505-2E9C-101B-9397-08002B2CF9AE}" pid="26" name="b1f23dead1274c488d632b6cb8d4aba0">
    <vt:lpwstr/>
  </property>
  <property fmtid="{D5CDD505-2E9C-101B-9397-08002B2CF9AE}" pid="27" name="f13e22c1b9dc46cf9f47842e2669affe">
    <vt:lpwstr/>
  </property>
  <property fmtid="{D5CDD505-2E9C-101B-9397-08002B2CF9AE}" pid="28" name="DmsRegister">
    <vt:lpwstr>76406</vt:lpwstr>
  </property>
  <property fmtid="{D5CDD505-2E9C-101B-9397-08002B2CF9AE}" pid="29" name="DmsCase">
    <vt:lpwstr>73452</vt:lpwstr>
  </property>
  <property fmtid="{D5CDD505-2E9C-101B-9397-08002B2CF9AE}" pid="30" name="DmsResponsibleDivision">
    <vt:lpwstr/>
  </property>
</Properties>
</file>